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280" windowWidth="26560" windowHeight="16460" tabRatio="500" activeTab="2"/>
  </bookViews>
  <sheets>
    <sheet name="Filled" sheetId="1" r:id="rId1"/>
    <sheet name="Budgeted" sheetId="2" r:id="rId2"/>
    <sheet name="Graph" sheetId="3" r:id="rId3"/>
    <sheet name="Calcs" sheetId="4" r:id="rId4"/>
  </sheets>
  <definedNames>
    <definedName name="_xlnm.Print_Area" localSheetId="1">'Budgeted'!$A$1:$M$44</definedName>
    <definedName name="_xlnm.Print_Area" localSheetId="0">'Filled'!$A$1:$M$43</definedName>
    <definedName name="_xlnm.Print_Area" localSheetId="2">'Graph'!$M$1:$T$49</definedName>
  </definedNames>
  <calcPr fullCalcOnLoad="1"/>
</workbook>
</file>

<file path=xl/sharedStrings.xml><?xml version="1.0" encoding="utf-8"?>
<sst xmlns="http://schemas.openxmlformats.org/spreadsheetml/2006/main" count="324" uniqueCount="75">
  <si>
    <t xml:space="preserve">ISU Staffing Summary Analysis -  Budgeted positions as of 1 October </t>
  </si>
  <si>
    <r>
      <t xml:space="preserve">ISU Staffing Summary Analysis - </t>
    </r>
    <r>
      <rPr>
        <sz val="12"/>
        <rFont val="Verdana"/>
        <family val="0"/>
      </rPr>
      <t xml:space="preserve"> combine filled w/ vacancies</t>
    </r>
  </si>
  <si>
    <t>Filled</t>
  </si>
  <si>
    <t>Vacant</t>
  </si>
  <si>
    <t>Filled+Vacant</t>
  </si>
  <si>
    <t xml:space="preserve">  Auxiliary Services</t>
  </si>
  <si>
    <t>(a) EAP + includes executive, administrative, professional, coaches, dorm directors, &amp; aux. services.</t>
  </si>
  <si>
    <t>(a) EAP + includes executive, administrative, professional, coaches, dorm directors, &amp; aux. services.</t>
  </si>
  <si>
    <r>
      <t>Trends in Staffing Aggregates at ISU</t>
    </r>
    <r>
      <rPr>
        <sz val="12"/>
        <rFont val="Verdana"/>
        <family val="0"/>
      </rPr>
      <t xml:space="preserve">  (data for FTE graph)</t>
    </r>
  </si>
  <si>
    <r>
      <t xml:space="preserve">Trends in Staffing Aggregates at ISU </t>
    </r>
    <r>
      <rPr>
        <sz val="12"/>
        <rFont val="Verdana"/>
        <family val="0"/>
      </rPr>
      <t>(data for salary graph)</t>
    </r>
  </si>
  <si>
    <t xml:space="preserve">* Categories for 1995 &amp; 2005 may not be compatible with categories in later years. </t>
  </si>
  <si>
    <t>Trends in Staffing Aggregates at ISU</t>
  </si>
  <si>
    <t xml:space="preserve">  T &amp; TT</t>
  </si>
  <si>
    <t>Faculty</t>
  </si>
  <si>
    <t xml:space="preserve">  One Year</t>
  </si>
  <si>
    <t xml:space="preserve">  Part-time</t>
  </si>
  <si>
    <t xml:space="preserve"> Total Faculty</t>
  </si>
  <si>
    <t>FTE's</t>
  </si>
  <si>
    <r>
      <t xml:space="preserve">Salary </t>
    </r>
    <r>
      <rPr>
        <sz val="10"/>
        <rFont val="Verdana"/>
        <family val="0"/>
      </rPr>
      <t>($1000s)</t>
    </r>
  </si>
  <si>
    <t>Exec. &amp; Admin.</t>
  </si>
  <si>
    <t>Professional (a)</t>
  </si>
  <si>
    <t>(a) Professional data includes part-time employees.</t>
  </si>
  <si>
    <t>EAP + (b)</t>
  </si>
  <si>
    <t>(b) EAP + data includes executive, administrative, professional, coaches &amp; dorm directors.</t>
  </si>
  <si>
    <t xml:space="preserve">  T &amp; TT ( c)</t>
  </si>
  <si>
    <t>( c) T &amp; TT faculty includes fiscal faculty.</t>
  </si>
  <si>
    <r>
      <t>Budgeted Positions</t>
    </r>
    <r>
      <rPr>
        <sz val="10"/>
        <rFont val="Verdana"/>
        <family val="0"/>
      </rPr>
      <t xml:space="preserve"> - Data as of 1 October</t>
    </r>
  </si>
  <si>
    <t xml:space="preserve">* Categories for 1995 through 2005 may not be compatible with categories in later years. </t>
  </si>
  <si>
    <r>
      <t>Budgeted Positions</t>
    </r>
    <r>
      <rPr>
        <sz val="10"/>
        <rFont val="Verdana"/>
        <family val="0"/>
      </rPr>
      <t xml:space="preserve"> - Data as of 1 October*</t>
    </r>
  </si>
  <si>
    <t>Total EAP+ (a), (b)</t>
  </si>
  <si>
    <t>Total Faculty (b)</t>
  </si>
  <si>
    <t>Total EAP+ (a),  (b)</t>
  </si>
  <si>
    <t>Total Faculty (b)</t>
  </si>
  <si>
    <t>(b) Some column totals may not match sums of item entries due to rounding in the latter.</t>
  </si>
  <si>
    <t>Total Faculty (b)</t>
  </si>
  <si>
    <t>Total EAP+ (a),  (b)</t>
  </si>
  <si>
    <t>(b) Some column totals may not match sums of item entries due to rounding in the latter.</t>
  </si>
  <si>
    <t>(d) Some column totals may not match sums of item entries due to rounding in the latter.</t>
  </si>
  <si>
    <t xml:space="preserve"> Total Faculty (d)</t>
  </si>
  <si>
    <t xml:space="preserve">  (Lotspeich)</t>
  </si>
  <si>
    <t>Absolute Changes</t>
  </si>
  <si>
    <t>Category</t>
  </si>
  <si>
    <t>2005*</t>
  </si>
  <si>
    <t>95-05</t>
  </si>
  <si>
    <t>2006*</t>
  </si>
  <si>
    <t>2007*</t>
  </si>
  <si>
    <t xml:space="preserve">  Administrative</t>
  </si>
  <si>
    <t xml:space="preserve">  Coaches</t>
  </si>
  <si>
    <t xml:space="preserve">  Dorm Directors</t>
  </si>
  <si>
    <t xml:space="preserve">  Executive</t>
  </si>
  <si>
    <t xml:space="preserve">  Professional</t>
  </si>
  <si>
    <t xml:space="preserve">  Professional - PT</t>
  </si>
  <si>
    <t>Total EAP</t>
  </si>
  <si>
    <t xml:space="preserve">  Faculty  (T &amp; TT)</t>
  </si>
  <si>
    <t xml:space="preserve">  Faculty - PT, no bens</t>
  </si>
  <si>
    <t>na</t>
  </si>
  <si>
    <t xml:space="preserve">  Faculty - PT, w/ bens</t>
  </si>
  <si>
    <t xml:space="preserve">  Fiscal Faculty (T &amp; TT)</t>
  </si>
  <si>
    <t xml:space="preserve">  One-year Faculty**</t>
  </si>
  <si>
    <t>Total Faculty</t>
  </si>
  <si>
    <t>Total Support Staff</t>
  </si>
  <si>
    <t>* 1995 &amp; 2005 data include only employees on operating and auxiliary budgets.</t>
  </si>
  <si>
    <t xml:space="preserve">     Data for later years include all funding sources.</t>
  </si>
  <si>
    <t xml:space="preserve">** Includes all one-year faculty, fiscal and non-fiscal. </t>
  </si>
  <si>
    <t>06-07</t>
  </si>
  <si>
    <t>05-06</t>
  </si>
  <si>
    <t>95-07</t>
  </si>
  <si>
    <t xml:space="preserve">ISU Staffing Summary Analysis -  Filled positions as of 1 October </t>
  </si>
  <si>
    <t>(Lotspeich)</t>
  </si>
  <si>
    <t>Levels</t>
  </si>
  <si>
    <r>
      <t>Percentage Changes</t>
    </r>
    <r>
      <rPr>
        <sz val="10"/>
        <rFont val="Verdana"/>
        <family val="0"/>
      </rPr>
      <t xml:space="preserve"> (%)</t>
    </r>
  </si>
  <si>
    <t xml:space="preserve">     Exec + Admin</t>
  </si>
  <si>
    <t>1995*</t>
  </si>
  <si>
    <t>I.  No. of Positions  (FTEs)</t>
  </si>
  <si>
    <t>II.  Salary  ($ 1000s)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</si>
</sst>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0.00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sz val="12"/>
      <name val="Verdana"/>
      <family val="0"/>
    </font>
    <font>
      <sz val="9"/>
      <color indexed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Times New Roman"/>
      <family val="0"/>
    </font>
    <font>
      <sz val="12"/>
      <color indexed="8"/>
      <name val="Verdana"/>
      <family val="0"/>
    </font>
    <font>
      <sz val="8.25"/>
      <color indexed="8"/>
      <name val="Verdana"/>
      <family val="0"/>
    </font>
    <font>
      <b/>
      <sz val="9.75"/>
      <color indexed="8"/>
      <name val="Verdana"/>
      <family val="0"/>
    </font>
    <font>
      <sz val="7.35"/>
      <color indexed="8"/>
      <name val="Verdana"/>
      <family val="0"/>
    </font>
    <font>
      <sz val="8"/>
      <color indexed="8"/>
      <name val="Verdana"/>
      <family val="0"/>
    </font>
    <font>
      <b/>
      <sz val="9.25"/>
      <color indexed="8"/>
      <name val="Verdana"/>
      <family val="0"/>
    </font>
    <font>
      <sz val="9.75"/>
      <color indexed="8"/>
      <name val="Verdana"/>
      <family val="0"/>
    </font>
    <font>
      <sz val="9.25"/>
      <color indexed="8"/>
      <name val="Verdan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0" fillId="0" borderId="3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5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6" fontId="15" fillId="0" borderId="0" xfId="0" applyNumberFormat="1" applyFont="1" applyAlignment="1">
      <alignment horizontal="center" wrapText="1"/>
    </xf>
    <xf numFmtId="6" fontId="15" fillId="0" borderId="0" xfId="0" applyNumberFormat="1" applyFont="1" applyAlignment="1">
      <alignment horizontal="center" vertical="top" wrapText="1"/>
    </xf>
    <xf numFmtId="3" fontId="15" fillId="0" borderId="0" xfId="0" applyNumberFormat="1" applyFont="1" applyAlignment="1">
      <alignment horizontal="center" vertical="top" wrapText="1"/>
    </xf>
    <xf numFmtId="38" fontId="0" fillId="0" borderId="0" xfId="0" applyNumberFormat="1" applyAlignment="1">
      <alignment/>
    </xf>
    <xf numFmtId="3" fontId="0" fillId="0" borderId="0" xfId="0" applyNumberFormat="1" applyFont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center"/>
    </xf>
    <xf numFmtId="38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3" fontId="0" fillId="0" borderId="5" xfId="0" applyNumberFormat="1" applyBorder="1" applyAlignment="1">
      <alignment/>
    </xf>
    <xf numFmtId="0" fontId="13" fillId="0" borderId="1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164" fontId="0" fillId="0" borderId="1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1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5" fillId="0" borderId="0" xfId="0" applyNumberFormat="1" applyFont="1" applyAlignment="1">
      <alignment horizontal="center" vertical="top" wrapText="1"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Trends in ISU Staffing - Budgeted FTE's </a:t>
            </a:r>
            <a:r>
              <a:rPr lang="en-US" cap="none" sz="9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(n.m.=new method for data)</a:t>
            </a:r>
            <a:r>
              <a:rPr lang="en-US" cap="none" sz="9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c:rich>
      </c:tx>
      <c:layout>
        <c:manualLayout>
          <c:xMode val="factor"/>
          <c:yMode val="factor"/>
          <c:x val="-0.029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55"/>
          <c:w val="0.96825"/>
          <c:h val="0.57025"/>
        </c:manualLayout>
      </c:layout>
      <c:lineChart>
        <c:grouping val="standard"/>
        <c:varyColors val="0"/>
        <c:ser>
          <c:idx val="0"/>
          <c:order val="0"/>
          <c:tx>
            <c:v>Exec &amp; Admin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Graph!$D$31:$L$31</c:f>
              <c:numCache/>
            </c:numRef>
          </c:cat>
          <c:val>
            <c:numRef>
              <c:f>Graph!$D$33:$L$33</c:f>
              <c:numCache/>
            </c:numRef>
          </c:val>
          <c:smooth val="0"/>
        </c:ser>
        <c:ser>
          <c:idx val="1"/>
          <c:order val="1"/>
          <c:tx>
            <c:v>Professional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Graph!$D$31:$L$31</c:f>
              <c:numCache/>
            </c:numRef>
          </c:cat>
          <c:val>
            <c:numRef>
              <c:f>Graph!$D$34:$L$34</c:f>
              <c:numCache/>
            </c:numRef>
          </c:val>
          <c:smooth val="0"/>
        </c:ser>
        <c:ser>
          <c:idx val="2"/>
          <c:order val="2"/>
          <c:tx>
            <c:v>EAP +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Graph!$D$31:$L$31</c:f>
              <c:numCache/>
            </c:numRef>
          </c:cat>
          <c:val>
            <c:numRef>
              <c:f>Graph!$D$35:$L$35</c:f>
              <c:numCache/>
            </c:numRef>
          </c:val>
          <c:smooth val="0"/>
        </c:ser>
        <c:ser>
          <c:idx val="3"/>
          <c:order val="3"/>
          <c:tx>
            <c:v>Exec &amp; Admin (n.m.)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cat>
            <c:numRef>
              <c:f>Graph!$D$31:$L$31</c:f>
              <c:numCache/>
            </c:numRef>
          </c:cat>
          <c:val>
            <c:numRef>
              <c:f>Graph!$D$36:$L$36</c:f>
              <c:numCache/>
            </c:numRef>
          </c:val>
          <c:smooth val="0"/>
        </c:ser>
        <c:ser>
          <c:idx val="4"/>
          <c:order val="4"/>
          <c:tx>
            <c:v>Professional (n.m.)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Graph!$D$31:$L$31</c:f>
              <c:numCache/>
            </c:numRef>
          </c:cat>
          <c:val>
            <c:numRef>
              <c:f>Graph!$D$37:$L$37</c:f>
              <c:numCache/>
            </c:numRef>
          </c:val>
          <c:smooth val="0"/>
        </c:ser>
        <c:ser>
          <c:idx val="5"/>
          <c:order val="5"/>
          <c:tx>
            <c:v>EAP+ (n.m.)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900000"/>
                </a:solidFill>
              </a:ln>
            </c:spPr>
          </c:marker>
          <c:cat>
            <c:numRef>
              <c:f>Graph!$D$31:$L$31</c:f>
              <c:numCache/>
            </c:numRef>
          </c:cat>
          <c:val>
            <c:numRef>
              <c:f>Graph!$D$38:$L$38</c:f>
              <c:numCache/>
            </c:numRef>
          </c:val>
          <c:smooth val="0"/>
        </c:ser>
        <c:ser>
          <c:idx val="7"/>
          <c:order val="6"/>
          <c:tx>
            <c:v>T&amp;TT Faculty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numRef>
              <c:f>Graph!$D$31:$L$31</c:f>
              <c:numCache/>
            </c:numRef>
          </c:cat>
          <c:val>
            <c:numRef>
              <c:f>Graph!$D$40:$L$40</c:f>
              <c:numCache/>
            </c:numRef>
          </c:val>
          <c:smooth val="0"/>
        </c:ser>
        <c:ser>
          <c:idx val="8"/>
          <c:order val="7"/>
          <c:tx>
            <c:v>Total Faculty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Graph!$D$31:$L$31</c:f>
              <c:numCache/>
            </c:numRef>
          </c:cat>
          <c:val>
            <c:numRef>
              <c:f>Graph!$D$41:$L$41</c:f>
              <c:numCache/>
            </c:numRef>
          </c:val>
          <c:smooth val="0"/>
        </c:ser>
        <c:ser>
          <c:idx val="9"/>
          <c:order val="8"/>
          <c:tx>
            <c:v>T&amp;TT Faculty (n.m.)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cat>
            <c:numRef>
              <c:f>Graph!$D$31:$L$31</c:f>
              <c:numCache/>
            </c:numRef>
          </c:cat>
          <c:val>
            <c:numRef>
              <c:f>Graph!$D$42:$L$42</c:f>
              <c:numCache/>
            </c:numRef>
          </c:val>
          <c:smooth val="0"/>
        </c:ser>
        <c:ser>
          <c:idx val="10"/>
          <c:order val="9"/>
          <c:tx>
            <c:v>Total Faculty (n.m.)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90"/>
                </a:solidFill>
              </a:ln>
            </c:spPr>
          </c:marker>
          <c:cat>
            <c:numRef>
              <c:f>Graph!$D$31:$L$31</c:f>
              <c:numCache/>
            </c:numRef>
          </c:cat>
          <c:val>
            <c:numRef>
              <c:f>Graph!$D$43:$L$43</c:f>
              <c:numCache/>
            </c:numRef>
          </c:val>
          <c:smooth val="0"/>
        </c:ser>
        <c:marker val="1"/>
        <c:axId val="48410235"/>
        <c:axId val="33038932"/>
      </c:lineChart>
      <c:catAx>
        <c:axId val="4841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3038932"/>
        <c:crosses val="autoZero"/>
        <c:auto val="1"/>
        <c:lblOffset val="100"/>
        <c:tickLblSkip val="1"/>
        <c:noMultiLvlLbl val="0"/>
      </c:catAx>
      <c:valAx>
        <c:axId val="33038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8410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3125"/>
          <c:w val="0.8432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Trends in ISU Staffing - Budgeted Salaries</a:t>
            </a:r>
            <a:r>
              <a:rPr lang="en-US" cap="none" sz="9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(n.m.=new method for data)</a:t>
            </a:r>
          </a:p>
        </c:rich>
      </c:tx>
      <c:layout>
        <c:manualLayout>
          <c:xMode val="factor"/>
          <c:yMode val="factor"/>
          <c:x val="0.051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37675"/>
          <c:w val="0.916"/>
          <c:h val="0.5155"/>
        </c:manualLayout>
      </c:layout>
      <c:lineChart>
        <c:grouping val="standard"/>
        <c:varyColors val="0"/>
        <c:ser>
          <c:idx val="0"/>
          <c:order val="0"/>
          <c:tx>
            <c:v>EAP + 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Graph!$D$66:$L$66</c:f>
              <c:numCache/>
            </c:numRef>
          </c:cat>
          <c:val>
            <c:numRef>
              <c:f>Graph!$D$68:$L$68</c:f>
              <c:numCache/>
            </c:numRef>
          </c:val>
          <c:smooth val="0"/>
        </c:ser>
        <c:ser>
          <c:idx val="1"/>
          <c:order val="1"/>
          <c:tx>
            <c:v>Exec &amp; Admin (n.m.)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cat>
            <c:numRef>
              <c:f>Graph!$D$66:$L$66</c:f>
              <c:numCache/>
            </c:numRef>
          </c:cat>
          <c:val>
            <c:numRef>
              <c:f>Graph!$D$69:$L$69</c:f>
              <c:numCache/>
            </c:numRef>
          </c:val>
          <c:smooth val="0"/>
        </c:ser>
        <c:ser>
          <c:idx val="2"/>
          <c:order val="2"/>
          <c:tx>
            <c:v>Professional (n.m.)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Graph!$D$66:$L$66</c:f>
              <c:numCache/>
            </c:numRef>
          </c:cat>
          <c:val>
            <c:numRef>
              <c:f>Graph!$D$70:$L$70</c:f>
              <c:numCache/>
            </c:numRef>
          </c:val>
          <c:smooth val="0"/>
        </c:ser>
        <c:ser>
          <c:idx val="3"/>
          <c:order val="3"/>
          <c:tx>
            <c:v>EAP + (n.m.)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900000"/>
                </a:solidFill>
              </a:ln>
            </c:spPr>
          </c:marker>
          <c:cat>
            <c:numRef>
              <c:f>Graph!$D$66:$L$66</c:f>
              <c:numCache/>
            </c:numRef>
          </c:cat>
          <c:val>
            <c:numRef>
              <c:f>Graph!$D$71:$L$71</c:f>
              <c:numCache/>
            </c:numRef>
          </c:val>
          <c:smooth val="0"/>
        </c:ser>
        <c:ser>
          <c:idx val="5"/>
          <c:order val="4"/>
          <c:tx>
            <c:v>T &amp; TT Faculty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numRef>
              <c:f>Graph!$D$66:$L$66</c:f>
              <c:numCache/>
            </c:numRef>
          </c:cat>
          <c:val>
            <c:numRef>
              <c:f>Graph!$D$73:$L$73</c:f>
              <c:numCache/>
            </c:numRef>
          </c:val>
          <c:smooth val="0"/>
        </c:ser>
        <c:ser>
          <c:idx val="6"/>
          <c:order val="5"/>
          <c:tx>
            <c:v>Total Faculty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Graph!$D$66:$L$66</c:f>
              <c:numCache/>
            </c:numRef>
          </c:cat>
          <c:val>
            <c:numRef>
              <c:f>Graph!$D$74:$L$74</c:f>
              <c:numCache/>
            </c:numRef>
          </c:val>
          <c:smooth val="0"/>
        </c:ser>
        <c:ser>
          <c:idx val="7"/>
          <c:order val="6"/>
          <c:tx>
            <c:v>T &amp; TT Fac (n.m.)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cat>
            <c:numRef>
              <c:f>Graph!$D$66:$L$66</c:f>
              <c:numCache/>
            </c:numRef>
          </c:cat>
          <c:val>
            <c:numRef>
              <c:f>Graph!$D$75:$L$75</c:f>
              <c:numCache/>
            </c:numRef>
          </c:val>
          <c:smooth val="0"/>
        </c:ser>
        <c:ser>
          <c:idx val="8"/>
          <c:order val="7"/>
          <c:tx>
            <c:v>Total Fac (n.m.)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90"/>
                </a:solidFill>
              </a:ln>
            </c:spPr>
          </c:marker>
          <c:val>
            <c:numRef>
              <c:f>Graph!$D$76:$L$76</c:f>
              <c:numCache/>
            </c:numRef>
          </c:val>
          <c:smooth val="0"/>
        </c:ser>
        <c:marker val="1"/>
        <c:axId val="28914933"/>
        <c:axId val="58907806"/>
      </c:lineChart>
      <c:catAx>
        <c:axId val="28914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8907806"/>
        <c:crosses val="autoZero"/>
        <c:auto val="1"/>
        <c:lblOffset val="100"/>
        <c:tickLblSkip val="1"/>
        <c:noMultiLvlLbl val="0"/>
      </c:catAx>
      <c:valAx>
        <c:axId val="5890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$1000s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8914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889"/>
          <c:w val="0.865"/>
          <c:h val="0.08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47625</xdr:rowOff>
    </xdr:from>
    <xdr:to>
      <xdr:col>19</xdr:col>
      <xdr:colOff>371475</xdr:colOff>
      <xdr:row>20</xdr:row>
      <xdr:rowOff>190500</xdr:rowOff>
    </xdr:to>
    <xdr:graphicFrame>
      <xdr:nvGraphicFramePr>
        <xdr:cNvPr id="1" name="Chart 2"/>
        <xdr:cNvGraphicFramePr/>
      </xdr:nvGraphicFramePr>
      <xdr:xfrm>
        <a:off x="6858000" y="47625"/>
        <a:ext cx="57150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561975</xdr:colOff>
      <xdr:row>22</xdr:row>
      <xdr:rowOff>123825</xdr:rowOff>
    </xdr:from>
    <xdr:to>
      <xdr:col>19</xdr:col>
      <xdr:colOff>400050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6896100" y="5086350"/>
        <a:ext cx="57054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28" sqref="A28"/>
    </sheetView>
  </sheetViews>
  <sheetFormatPr defaultColWidth="11.00390625" defaultRowHeight="12.75"/>
  <cols>
    <col min="1" max="1" width="19.125" style="0" customWidth="1"/>
    <col min="2" max="5" width="7.25390625" style="0" customWidth="1"/>
    <col min="6" max="14" width="6.375" style="0" customWidth="1"/>
    <col min="15" max="15" width="19.375" style="0" customWidth="1"/>
    <col min="16" max="19" width="8.25390625" style="0" customWidth="1"/>
  </cols>
  <sheetData>
    <row r="1" spans="1:2" ht="15.75" customHeight="1">
      <c r="A1" s="1" t="s">
        <v>67</v>
      </c>
      <c r="B1" s="1"/>
    </row>
    <row r="2" spans="1:14" ht="15.75" customHeight="1">
      <c r="A2" t="s">
        <v>68</v>
      </c>
      <c r="B2" s="136" t="s">
        <v>69</v>
      </c>
      <c r="C2" s="137"/>
      <c r="D2" s="137"/>
      <c r="E2" s="138"/>
      <c r="F2" s="139" t="s">
        <v>70</v>
      </c>
      <c r="G2" s="137"/>
      <c r="H2" s="137"/>
      <c r="I2" s="137"/>
      <c r="J2" s="139" t="s">
        <v>40</v>
      </c>
      <c r="K2" s="140"/>
      <c r="L2" s="140"/>
      <c r="M2" s="140"/>
      <c r="N2" s="122"/>
    </row>
    <row r="3" spans="1:14" ht="15.75" customHeight="1">
      <c r="A3" s="3" t="s">
        <v>41</v>
      </c>
      <c r="B3" s="125" t="s">
        <v>72</v>
      </c>
      <c r="C3" s="128" t="s">
        <v>42</v>
      </c>
      <c r="D3" s="126" t="s">
        <v>44</v>
      </c>
      <c r="E3" s="125" t="s">
        <v>45</v>
      </c>
      <c r="F3" s="21" t="s">
        <v>43</v>
      </c>
      <c r="G3" s="5" t="s">
        <v>65</v>
      </c>
      <c r="H3" s="5" t="s">
        <v>64</v>
      </c>
      <c r="I3" s="5" t="s">
        <v>66</v>
      </c>
      <c r="J3" s="127" t="s">
        <v>43</v>
      </c>
      <c r="K3" s="128" t="s">
        <v>65</v>
      </c>
      <c r="L3" s="128" t="s">
        <v>64</v>
      </c>
      <c r="M3" s="128" t="s">
        <v>66</v>
      </c>
      <c r="N3" s="121"/>
    </row>
    <row r="4" spans="1:14" ht="15.75" customHeight="1">
      <c r="A4" s="6" t="s">
        <v>73</v>
      </c>
      <c r="B4" s="6"/>
      <c r="D4" s="7"/>
      <c r="F4" s="7"/>
      <c r="J4" s="7"/>
      <c r="K4" s="23"/>
      <c r="L4" s="23"/>
      <c r="M4" s="23"/>
      <c r="N4" s="23"/>
    </row>
    <row r="5" spans="1:14" ht="15.75" customHeight="1">
      <c r="A5" t="s">
        <v>49</v>
      </c>
      <c r="B5" s="63" t="s">
        <v>55</v>
      </c>
      <c r="C5" s="63" t="s">
        <v>55</v>
      </c>
      <c r="D5" s="7">
        <v>34</v>
      </c>
      <c r="E5">
        <v>32</v>
      </c>
      <c r="F5" s="7"/>
      <c r="H5" s="24">
        <f aca="true" t="shared" si="0" ref="H5:H11">100*(E5/D5-1)</f>
        <v>-5.882352941176472</v>
      </c>
      <c r="J5" s="94"/>
      <c r="K5" s="96"/>
      <c r="L5" s="96">
        <f>E5-D5</f>
        <v>-2</v>
      </c>
      <c r="M5" s="96"/>
      <c r="N5" s="96"/>
    </row>
    <row r="6" spans="1:14" ht="15.75" customHeight="1">
      <c r="A6" t="s">
        <v>46</v>
      </c>
      <c r="B6" s="63" t="s">
        <v>55</v>
      </c>
      <c r="C6" s="63" t="s">
        <v>55</v>
      </c>
      <c r="D6" s="7">
        <v>34</v>
      </c>
      <c r="E6">
        <v>31</v>
      </c>
      <c r="F6" s="7"/>
      <c r="H6" s="24">
        <f t="shared" si="0"/>
        <v>-8.823529411764708</v>
      </c>
      <c r="J6" s="94"/>
      <c r="K6" s="96"/>
      <c r="L6" s="96">
        <f>E6-D6</f>
        <v>-3</v>
      </c>
      <c r="M6" s="96"/>
      <c r="N6" s="96"/>
    </row>
    <row r="7" spans="1:14" ht="15.75" customHeight="1">
      <c r="A7" t="s">
        <v>71</v>
      </c>
      <c r="B7" s="63" t="s">
        <v>55</v>
      </c>
      <c r="C7" s="63" t="s">
        <v>55</v>
      </c>
      <c r="D7" s="7">
        <f>D5+D6</f>
        <v>68</v>
      </c>
      <c r="E7" s="23">
        <f>E5+E6</f>
        <v>63</v>
      </c>
      <c r="F7" s="7"/>
      <c r="H7" s="24">
        <f t="shared" si="0"/>
        <v>-7.352941176470584</v>
      </c>
      <c r="J7" s="94"/>
      <c r="K7" s="96"/>
      <c r="L7" s="96">
        <f>E7-D7</f>
        <v>-5</v>
      </c>
      <c r="M7" s="96"/>
      <c r="N7" s="96"/>
    </row>
    <row r="8" spans="1:14" ht="15.75" customHeight="1">
      <c r="A8" t="s">
        <v>5</v>
      </c>
      <c r="B8" s="2">
        <v>60</v>
      </c>
      <c r="C8" s="2">
        <v>68.16</v>
      </c>
      <c r="D8" s="7"/>
      <c r="E8" s="23"/>
      <c r="F8" s="32">
        <f>100*(C8/B8-1)</f>
        <v>13.59999999999999</v>
      </c>
      <c r="H8" s="24"/>
      <c r="J8" s="94">
        <f>C8-B8</f>
        <v>8.159999999999997</v>
      </c>
      <c r="K8" s="96"/>
      <c r="L8" s="96"/>
      <c r="M8" s="96"/>
      <c r="N8" s="96"/>
    </row>
    <row r="9" spans="1:14" ht="15.75" customHeight="1">
      <c r="A9" t="s">
        <v>47</v>
      </c>
      <c r="B9" s="2">
        <v>21</v>
      </c>
      <c r="C9" s="2">
        <v>27</v>
      </c>
      <c r="D9" s="8">
        <v>32</v>
      </c>
      <c r="E9">
        <v>30</v>
      </c>
      <c r="F9" s="32">
        <f>100*(C9/B9-1)</f>
        <v>28.57142857142858</v>
      </c>
      <c r="G9" s="31">
        <f>100*(D9/C9-1)</f>
        <v>18.518518518518512</v>
      </c>
      <c r="H9" s="24">
        <f t="shared" si="0"/>
        <v>-6.25</v>
      </c>
      <c r="I9" s="31">
        <f>100*(E9/B9-1)</f>
        <v>42.85714285714286</v>
      </c>
      <c r="J9" s="94">
        <f>C9-B9</f>
        <v>6</v>
      </c>
      <c r="K9" s="96">
        <f>D9-C9</f>
        <v>5</v>
      </c>
      <c r="L9" s="96">
        <f>E9-D9</f>
        <v>-2</v>
      </c>
      <c r="M9" s="96">
        <f>E9-B9</f>
        <v>9</v>
      </c>
      <c r="N9" s="96"/>
    </row>
    <row r="10" spans="1:14" ht="15.75" customHeight="1">
      <c r="A10" t="s">
        <v>48</v>
      </c>
      <c r="B10" s="63" t="s">
        <v>55</v>
      </c>
      <c r="C10" s="63" t="s">
        <v>55</v>
      </c>
      <c r="D10" s="8">
        <v>3</v>
      </c>
      <c r="E10">
        <v>4</v>
      </c>
      <c r="F10" s="7"/>
      <c r="H10" s="31">
        <f t="shared" si="0"/>
        <v>33.33333333333333</v>
      </c>
      <c r="J10" s="94"/>
      <c r="K10" s="96"/>
      <c r="L10" s="96">
        <f>E10-D10</f>
        <v>1</v>
      </c>
      <c r="M10" s="96"/>
      <c r="N10" s="96"/>
    </row>
    <row r="11" spans="1:14" ht="15.75" customHeight="1">
      <c r="A11" t="s">
        <v>50</v>
      </c>
      <c r="B11" s="63" t="s">
        <v>55</v>
      </c>
      <c r="C11" s="63" t="s">
        <v>55</v>
      </c>
      <c r="D11" s="7">
        <v>328.98</v>
      </c>
      <c r="E11">
        <v>329.48</v>
      </c>
      <c r="F11" s="7"/>
      <c r="H11" s="24">
        <f t="shared" si="0"/>
        <v>0.15198492309562717</v>
      </c>
      <c r="J11" s="94"/>
      <c r="K11" s="96"/>
      <c r="L11" s="96">
        <f>E11-D11</f>
        <v>0.5</v>
      </c>
      <c r="M11" s="96"/>
      <c r="N11" s="96"/>
    </row>
    <row r="12" spans="1:14" ht="15.75" customHeight="1">
      <c r="A12" t="s">
        <v>51</v>
      </c>
      <c r="B12" s="63" t="s">
        <v>55</v>
      </c>
      <c r="C12" s="63" t="s">
        <v>55</v>
      </c>
      <c r="D12" s="124" t="s">
        <v>55</v>
      </c>
      <c r="E12">
        <v>14</v>
      </c>
      <c r="F12" s="7"/>
      <c r="J12" s="94"/>
      <c r="K12" s="96"/>
      <c r="L12" s="96"/>
      <c r="M12" s="96"/>
      <c r="N12" s="96"/>
    </row>
    <row r="13" spans="1:14" ht="15.75" customHeight="1">
      <c r="A13" s="3" t="s">
        <v>35</v>
      </c>
      <c r="B13" s="3">
        <v>323.1</v>
      </c>
      <c r="C13" s="3">
        <v>381.8</v>
      </c>
      <c r="D13" s="9">
        <f>SUM(D6:D12)</f>
        <v>465.98</v>
      </c>
      <c r="E13" s="3">
        <f>SUM(E6:E12)</f>
        <v>471.48</v>
      </c>
      <c r="F13" s="33">
        <f aca="true" t="shared" si="1" ref="F13:H14">100*(C13/B13-1)</f>
        <v>18.167749922624576</v>
      </c>
      <c r="G13" s="34">
        <f t="shared" si="1"/>
        <v>22.04819277108434</v>
      </c>
      <c r="H13" s="26">
        <f t="shared" si="1"/>
        <v>1.1803081677325133</v>
      </c>
      <c r="I13" s="34">
        <f>100*(E13/B13-1)</f>
        <v>45.923862581244194</v>
      </c>
      <c r="J13" s="114">
        <f aca="true" t="shared" si="2" ref="J13:L14">C13-B13</f>
        <v>58.69999999999999</v>
      </c>
      <c r="K13" s="83">
        <f t="shared" si="2"/>
        <v>84.18</v>
      </c>
      <c r="L13" s="83">
        <f t="shared" si="2"/>
        <v>5.5</v>
      </c>
      <c r="M13" s="83">
        <f>E13-B13</f>
        <v>148.38</v>
      </c>
      <c r="N13" s="96"/>
    </row>
    <row r="14" spans="1:14" ht="15.75" customHeight="1">
      <c r="A14" t="s">
        <v>53</v>
      </c>
      <c r="B14">
        <v>535</v>
      </c>
      <c r="C14">
        <v>441.19</v>
      </c>
      <c r="D14" s="7">
        <v>395.75</v>
      </c>
      <c r="E14">
        <v>392.75</v>
      </c>
      <c r="F14" s="32">
        <f t="shared" si="1"/>
        <v>-17.53457943925234</v>
      </c>
      <c r="G14" s="31">
        <f t="shared" si="1"/>
        <v>-10.299417484530471</v>
      </c>
      <c r="H14" s="24">
        <f t="shared" si="1"/>
        <v>-0.758054327226787</v>
      </c>
      <c r="I14" s="31">
        <f>100*(E14/B14-1)</f>
        <v>-26.58878504672897</v>
      </c>
      <c r="J14" s="94">
        <f t="shared" si="2"/>
        <v>-93.81</v>
      </c>
      <c r="K14" s="96">
        <f t="shared" si="2"/>
        <v>-45.44</v>
      </c>
      <c r="L14" s="96">
        <f t="shared" si="2"/>
        <v>-3</v>
      </c>
      <c r="M14" s="96">
        <f>E14-B14</f>
        <v>-142.25</v>
      </c>
      <c r="N14" s="96"/>
    </row>
    <row r="15" spans="1:14" ht="15.75" customHeight="1">
      <c r="A15" t="s">
        <v>57</v>
      </c>
      <c r="B15" s="63" t="s">
        <v>55</v>
      </c>
      <c r="C15" s="63" t="s">
        <v>55</v>
      </c>
      <c r="D15" s="7">
        <v>22</v>
      </c>
      <c r="E15">
        <v>23</v>
      </c>
      <c r="F15" s="22"/>
      <c r="G15" s="24"/>
      <c r="H15" s="24">
        <f>100*(E15/D15-1)</f>
        <v>4.545454545454541</v>
      </c>
      <c r="I15" s="31"/>
      <c r="J15" s="94"/>
      <c r="K15" s="96"/>
      <c r="L15" s="96">
        <f aca="true" t="shared" si="3" ref="L15:L20">E15-D15</f>
        <v>1</v>
      </c>
      <c r="M15" s="96"/>
      <c r="N15" s="96"/>
    </row>
    <row r="16" spans="1:14" ht="15.75" customHeight="1">
      <c r="A16" t="s">
        <v>54</v>
      </c>
      <c r="B16" s="63" t="s">
        <v>55</v>
      </c>
      <c r="C16">
        <v>40.55</v>
      </c>
      <c r="D16" s="8">
        <v>55.61</v>
      </c>
      <c r="E16">
        <v>64.99</v>
      </c>
      <c r="F16" s="22"/>
      <c r="G16" s="31">
        <f>100*(D16/C16-1)</f>
        <v>37.13933415536375</v>
      </c>
      <c r="H16" s="31">
        <f>100*(E16/D16-1)</f>
        <v>16.86746987951806</v>
      </c>
      <c r="I16" s="24"/>
      <c r="J16" s="94"/>
      <c r="K16" s="96">
        <f>D16-C16</f>
        <v>15.060000000000002</v>
      </c>
      <c r="L16" s="96">
        <f t="shared" si="3"/>
        <v>9.379999999999995</v>
      </c>
      <c r="M16" s="96"/>
      <c r="N16" s="96"/>
    </row>
    <row r="17" spans="1:14" ht="15.75" customHeight="1">
      <c r="A17" t="s">
        <v>56</v>
      </c>
      <c r="B17" s="63" t="s">
        <v>55</v>
      </c>
      <c r="C17" s="63" t="s">
        <v>55</v>
      </c>
      <c r="D17" s="8">
        <v>42.67</v>
      </c>
      <c r="E17">
        <v>50</v>
      </c>
      <c r="F17" s="7"/>
      <c r="H17" s="31">
        <f>100*(E17/D17-1)</f>
        <v>17.178345441762353</v>
      </c>
      <c r="J17" s="94"/>
      <c r="K17" s="96"/>
      <c r="L17" s="96">
        <f t="shared" si="3"/>
        <v>7.329999999999998</v>
      </c>
      <c r="M17" s="96"/>
      <c r="N17" s="96"/>
    </row>
    <row r="18" spans="1:14" ht="15.75" customHeight="1">
      <c r="A18" t="s">
        <v>58</v>
      </c>
      <c r="B18">
        <v>37</v>
      </c>
      <c r="C18">
        <v>74</v>
      </c>
      <c r="D18" s="7">
        <v>55.5</v>
      </c>
      <c r="E18">
        <v>53</v>
      </c>
      <c r="F18" s="32">
        <f aca="true" t="shared" si="4" ref="F18:H19">100*(C18/B18-1)</f>
        <v>100</v>
      </c>
      <c r="G18" s="31">
        <f t="shared" si="4"/>
        <v>-25</v>
      </c>
      <c r="H18" s="24">
        <f t="shared" si="4"/>
        <v>-4.504504504504503</v>
      </c>
      <c r="I18" s="31">
        <f>100*(E18/B18-1)</f>
        <v>43.24324324324324</v>
      </c>
      <c r="J18" s="94">
        <f>C18-B18</f>
        <v>37</v>
      </c>
      <c r="K18" s="96">
        <f>D18-C18</f>
        <v>-18.5</v>
      </c>
      <c r="L18" s="96">
        <f t="shared" si="3"/>
        <v>-2.5</v>
      </c>
      <c r="M18" s="96">
        <f>E18-B18</f>
        <v>16</v>
      </c>
      <c r="N18" s="96"/>
    </row>
    <row r="19" spans="1:14" ht="15.75" customHeight="1">
      <c r="A19" s="3" t="s">
        <v>34</v>
      </c>
      <c r="B19" s="3">
        <f>SUM(B14:B18)</f>
        <v>572</v>
      </c>
      <c r="C19" s="3">
        <f>SUM(C14:C18)</f>
        <v>555.74</v>
      </c>
      <c r="D19" s="9">
        <f>SUM(D14:D18)</f>
        <v>571.53</v>
      </c>
      <c r="E19" s="3">
        <f>SUM(E14:E18)</f>
        <v>583.74</v>
      </c>
      <c r="F19" s="25">
        <f t="shared" si="4"/>
        <v>-2.84265734265734</v>
      </c>
      <c r="G19" s="26">
        <f t="shared" si="4"/>
        <v>2.841256702774664</v>
      </c>
      <c r="H19" s="26">
        <f t="shared" si="4"/>
        <v>2.136370794184028</v>
      </c>
      <c r="I19" s="26">
        <f>100*(E19/B19-1)</f>
        <v>2.052447552447556</v>
      </c>
      <c r="J19" s="94">
        <f>C19-B19</f>
        <v>-16.25999999999999</v>
      </c>
      <c r="K19" s="96">
        <f>D19-C19</f>
        <v>15.789999999999964</v>
      </c>
      <c r="L19" s="83">
        <f t="shared" si="3"/>
        <v>12.210000000000036</v>
      </c>
      <c r="M19" s="96">
        <f>E19-B19</f>
        <v>11.740000000000009</v>
      </c>
      <c r="N19" s="96"/>
    </row>
    <row r="20" spans="1:14" ht="15.75" customHeight="1" thickBot="1">
      <c r="A20" s="104" t="s">
        <v>60</v>
      </c>
      <c r="B20" s="123" t="s">
        <v>55</v>
      </c>
      <c r="C20" s="123" t="s">
        <v>55</v>
      </c>
      <c r="D20" s="106">
        <v>718</v>
      </c>
      <c r="E20" s="104">
        <v>691.08</v>
      </c>
      <c r="F20" s="108"/>
      <c r="G20" s="104"/>
      <c r="H20" s="109">
        <f>100*(E20/D20-1)</f>
        <v>-3.7493036211699082</v>
      </c>
      <c r="I20" s="104"/>
      <c r="J20" s="115"/>
      <c r="K20" s="116"/>
      <c r="L20" s="116">
        <f t="shared" si="3"/>
        <v>-26.91999999999996</v>
      </c>
      <c r="M20" s="116"/>
      <c r="N20" s="96"/>
    </row>
    <row r="21" spans="1:14" ht="18.75" customHeight="1" thickTop="1">
      <c r="A21" s="6" t="s">
        <v>74</v>
      </c>
      <c r="B21" s="64"/>
      <c r="C21" s="65"/>
      <c r="D21" s="7"/>
      <c r="F21" s="7"/>
      <c r="J21" s="7"/>
      <c r="K21" s="23"/>
      <c r="L21" s="23"/>
      <c r="M21" s="23"/>
      <c r="N21" s="23"/>
    </row>
    <row r="22" spans="1:14" ht="15.75" customHeight="1">
      <c r="A22" t="s">
        <v>49</v>
      </c>
      <c r="B22" s="63" t="s">
        <v>55</v>
      </c>
      <c r="C22" s="63" t="s">
        <v>55</v>
      </c>
      <c r="D22" s="16">
        <v>3933.274</v>
      </c>
      <c r="E22" s="14">
        <v>3906.747</v>
      </c>
      <c r="F22" s="7"/>
      <c r="H22" s="24">
        <f aca="true" t="shared" si="5" ref="H22:H28">100*(E22/D22-1)</f>
        <v>-0.6744254277734063</v>
      </c>
      <c r="J22" s="117"/>
      <c r="K22" s="118"/>
      <c r="L22" s="118">
        <f>E22-D22</f>
        <v>-26.527000000000044</v>
      </c>
      <c r="M22" s="118"/>
      <c r="N22" s="118"/>
    </row>
    <row r="23" spans="1:14" ht="15.75" customHeight="1">
      <c r="A23" t="s">
        <v>46</v>
      </c>
      <c r="B23" s="63" t="s">
        <v>55</v>
      </c>
      <c r="C23" s="63" t="s">
        <v>55</v>
      </c>
      <c r="D23" s="16">
        <v>2641.204</v>
      </c>
      <c r="E23" s="14">
        <v>2558.811</v>
      </c>
      <c r="F23" s="7"/>
      <c r="H23" s="24">
        <f t="shared" si="5"/>
        <v>-3.119524277564323</v>
      </c>
      <c r="J23" s="117"/>
      <c r="K23" s="118"/>
      <c r="L23" s="118">
        <f>E23-D23</f>
        <v>-82.39300000000003</v>
      </c>
      <c r="M23" s="118"/>
      <c r="N23" s="118"/>
    </row>
    <row r="24" spans="1:14" ht="15.75" customHeight="1">
      <c r="A24" t="s">
        <v>71</v>
      </c>
      <c r="B24" s="2"/>
      <c r="C24" s="2"/>
      <c r="D24" s="16">
        <f>D22+D23</f>
        <v>6574.478</v>
      </c>
      <c r="E24" s="27">
        <f>E22+E23</f>
        <v>6465.558</v>
      </c>
      <c r="F24" s="7"/>
      <c r="H24" s="24">
        <f t="shared" si="5"/>
        <v>-1.6567094756420264</v>
      </c>
      <c r="J24" s="16"/>
      <c r="K24" s="27"/>
      <c r="L24" s="27">
        <f>E24-D24</f>
        <v>-108.92000000000007</v>
      </c>
      <c r="M24" s="27"/>
      <c r="N24" s="27"/>
    </row>
    <row r="25" spans="1:14" ht="15.75" customHeight="1">
      <c r="A25" t="s">
        <v>5</v>
      </c>
      <c r="B25" s="62">
        <v>2079.682</v>
      </c>
      <c r="C25" s="62">
        <v>3349.508</v>
      </c>
      <c r="D25" s="124" t="s">
        <v>55</v>
      </c>
      <c r="E25" s="63" t="s">
        <v>55</v>
      </c>
      <c r="F25" s="32">
        <f>100*(C25/B25-1)</f>
        <v>61.05866185311024</v>
      </c>
      <c r="H25" s="24"/>
      <c r="J25" s="16"/>
      <c r="K25" s="27"/>
      <c r="L25" s="27"/>
      <c r="M25" s="27"/>
      <c r="N25" s="27"/>
    </row>
    <row r="26" spans="1:14" ht="15.75" customHeight="1">
      <c r="A26" t="s">
        <v>47</v>
      </c>
      <c r="B26" s="62">
        <v>691.617</v>
      </c>
      <c r="C26" s="62">
        <v>1255.962</v>
      </c>
      <c r="D26" s="16">
        <v>1484.097</v>
      </c>
      <c r="E26" s="14">
        <v>1441.234</v>
      </c>
      <c r="F26" s="32">
        <f>100*(C26/B26-1)</f>
        <v>81.59790751239488</v>
      </c>
      <c r="G26" s="31">
        <f>100*(D26/C26-1)</f>
        <v>18.16416420242013</v>
      </c>
      <c r="H26" s="24">
        <f>100*(E26/D26-1)</f>
        <v>-2.8881535371340306</v>
      </c>
      <c r="I26" s="31">
        <f>100*(E26/B26-1)</f>
        <v>108.38614435446208</v>
      </c>
      <c r="J26" s="16">
        <f>C26-B26</f>
        <v>564.345</v>
      </c>
      <c r="K26" s="27">
        <f>D26-C26</f>
        <v>228.135</v>
      </c>
      <c r="L26" s="27">
        <f>E26-D26</f>
        <v>-42.863000000000056</v>
      </c>
      <c r="M26" s="27">
        <f>E26-B26</f>
        <v>749.617</v>
      </c>
      <c r="N26" s="27"/>
    </row>
    <row r="27" spans="1:14" ht="15.75" customHeight="1">
      <c r="A27" t="s">
        <v>48</v>
      </c>
      <c r="B27" s="63" t="s">
        <v>55</v>
      </c>
      <c r="C27" s="63" t="s">
        <v>55</v>
      </c>
      <c r="D27" s="16">
        <v>73.718</v>
      </c>
      <c r="E27" s="14">
        <v>99.686</v>
      </c>
      <c r="F27" s="7"/>
      <c r="H27" s="24">
        <f t="shared" si="5"/>
        <v>35.22613201660383</v>
      </c>
      <c r="J27" s="16"/>
      <c r="K27" s="27"/>
      <c r="L27" s="27">
        <f>E27-D27</f>
        <v>25.968000000000004</v>
      </c>
      <c r="M27" s="27"/>
      <c r="N27" s="27"/>
    </row>
    <row r="28" spans="1:14" ht="15.75" customHeight="1">
      <c r="A28" t="s">
        <v>50</v>
      </c>
      <c r="B28" s="63" t="s">
        <v>55</v>
      </c>
      <c r="C28" s="63" t="s">
        <v>55</v>
      </c>
      <c r="D28" s="16">
        <v>14633.484</v>
      </c>
      <c r="E28" s="14">
        <v>15015.946</v>
      </c>
      <c r="F28" s="7"/>
      <c r="H28" s="24">
        <f t="shared" si="5"/>
        <v>2.6136086252597</v>
      </c>
      <c r="J28" s="16"/>
      <c r="K28" s="27"/>
      <c r="L28" s="27">
        <f>E28-D28</f>
        <v>382.46199999999953</v>
      </c>
      <c r="M28" s="27"/>
      <c r="N28" s="27"/>
    </row>
    <row r="29" spans="1:14" ht="15.75" customHeight="1">
      <c r="A29" t="s">
        <v>51</v>
      </c>
      <c r="B29" s="63" t="s">
        <v>55</v>
      </c>
      <c r="C29" s="63" t="s">
        <v>55</v>
      </c>
      <c r="D29" s="124" t="s">
        <v>55</v>
      </c>
      <c r="E29" s="14">
        <v>255.339</v>
      </c>
      <c r="F29" s="7"/>
      <c r="J29" s="16"/>
      <c r="K29" s="27"/>
      <c r="L29" s="27"/>
      <c r="M29" s="27"/>
      <c r="N29" s="27"/>
    </row>
    <row r="30" spans="1:14" ht="15.75" customHeight="1">
      <c r="A30" s="3" t="s">
        <v>35</v>
      </c>
      <c r="B30" s="13">
        <v>13309.726</v>
      </c>
      <c r="C30" s="13">
        <v>20449.896</v>
      </c>
      <c r="D30" s="17">
        <f>SUM(D23:D29)</f>
        <v>25406.981</v>
      </c>
      <c r="E30" s="13">
        <f>SUM(E23:E29)</f>
        <v>25836.574</v>
      </c>
      <c r="F30" s="33">
        <f aca="true" t="shared" si="6" ref="F30:H31">100*(C30/B30-1)</f>
        <v>53.646258382779635</v>
      </c>
      <c r="G30" s="34">
        <f t="shared" si="6"/>
        <v>24.24014772495664</v>
      </c>
      <c r="H30" s="26">
        <f t="shared" si="6"/>
        <v>1.6908463071625857</v>
      </c>
      <c r="I30" s="34">
        <f>100*(E30/B30-1)</f>
        <v>94.11800062600837</v>
      </c>
      <c r="J30" s="17">
        <f aca="true" t="shared" si="7" ref="J30:L31">C30-B30</f>
        <v>7140.17</v>
      </c>
      <c r="K30" s="13">
        <f t="shared" si="7"/>
        <v>4957.084999999999</v>
      </c>
      <c r="L30" s="13">
        <f t="shared" si="7"/>
        <v>429.59300000000076</v>
      </c>
      <c r="M30" s="13">
        <f>E30-B30</f>
        <v>12526.848</v>
      </c>
      <c r="N30" s="27"/>
    </row>
    <row r="31" spans="1:14" ht="15.75" customHeight="1">
      <c r="A31" t="s">
        <v>53</v>
      </c>
      <c r="B31" s="14">
        <v>25117.96</v>
      </c>
      <c r="C31" s="14">
        <v>26133.28</v>
      </c>
      <c r="D31" s="16">
        <v>23769.916</v>
      </c>
      <c r="E31" s="14">
        <v>24323.848</v>
      </c>
      <c r="F31" s="28">
        <f t="shared" si="6"/>
        <v>4.042207249314833</v>
      </c>
      <c r="G31" s="24">
        <f t="shared" si="6"/>
        <v>-9.043503150006416</v>
      </c>
      <c r="H31" s="24">
        <f t="shared" si="6"/>
        <v>2.330391070797222</v>
      </c>
      <c r="I31" s="24">
        <f>100*(E31/B31-1)</f>
        <v>-3.1615306338572013</v>
      </c>
      <c r="J31" s="16">
        <f t="shared" si="7"/>
        <v>1015.3199999999997</v>
      </c>
      <c r="K31" s="27">
        <f t="shared" si="7"/>
        <v>-2363.3639999999978</v>
      </c>
      <c r="L31" s="27">
        <f t="shared" si="7"/>
        <v>553.9320000000007</v>
      </c>
      <c r="M31" s="27">
        <f>E31-B31</f>
        <v>-794.1119999999974</v>
      </c>
      <c r="N31" s="27"/>
    </row>
    <row r="32" spans="1:14" ht="15.75" customHeight="1">
      <c r="A32" t="s">
        <v>57</v>
      </c>
      <c r="B32" s="66" t="s">
        <v>55</v>
      </c>
      <c r="C32" s="66" t="s">
        <v>55</v>
      </c>
      <c r="D32" s="16">
        <v>1388.289</v>
      </c>
      <c r="E32" s="14">
        <v>1534.151</v>
      </c>
      <c r="F32" s="7"/>
      <c r="H32" s="31">
        <f aca="true" t="shared" si="8" ref="H32:H37">100*(E32/D32-1)</f>
        <v>10.506602011540833</v>
      </c>
      <c r="I32" s="24"/>
      <c r="J32" s="16"/>
      <c r="K32" s="27"/>
      <c r="L32" s="27">
        <f aca="true" t="shared" si="9" ref="L32:L37">E32-D32</f>
        <v>145.86200000000008</v>
      </c>
      <c r="M32" s="27"/>
      <c r="N32" s="27"/>
    </row>
    <row r="33" spans="1:14" ht="15.75" customHeight="1">
      <c r="A33" t="s">
        <v>54</v>
      </c>
      <c r="B33" s="66" t="s">
        <v>55</v>
      </c>
      <c r="C33" s="14">
        <v>955.135</v>
      </c>
      <c r="D33" s="16">
        <v>634.455</v>
      </c>
      <c r="E33" s="14">
        <v>689.254</v>
      </c>
      <c r="F33" s="7"/>
      <c r="G33" s="31">
        <f>100*(D33/C33-1)</f>
        <v>-33.57431148476393</v>
      </c>
      <c r="H33" s="24">
        <f t="shared" si="8"/>
        <v>8.637176789528024</v>
      </c>
      <c r="J33" s="16"/>
      <c r="K33" s="27">
        <f>D33-C33</f>
        <v>-320.67999999999995</v>
      </c>
      <c r="L33" s="27">
        <f t="shared" si="9"/>
        <v>54.79899999999998</v>
      </c>
      <c r="M33" s="27"/>
      <c r="N33" s="27"/>
    </row>
    <row r="34" spans="1:14" ht="15.75" customHeight="1">
      <c r="A34" t="s">
        <v>56</v>
      </c>
      <c r="B34" s="66" t="s">
        <v>55</v>
      </c>
      <c r="C34" s="66" t="s">
        <v>55</v>
      </c>
      <c r="D34" s="16">
        <v>473.572</v>
      </c>
      <c r="E34" s="14">
        <v>607.115</v>
      </c>
      <c r="F34" s="7"/>
      <c r="H34" s="31">
        <f t="shared" si="8"/>
        <v>28.19909116248427</v>
      </c>
      <c r="J34" s="16"/>
      <c r="K34" s="27"/>
      <c r="L34" s="27">
        <f t="shared" si="9"/>
        <v>133.543</v>
      </c>
      <c r="M34" s="27"/>
      <c r="N34" s="27"/>
    </row>
    <row r="35" spans="1:14" ht="15.75" customHeight="1">
      <c r="A35" t="s">
        <v>58</v>
      </c>
      <c r="B35" s="14">
        <v>1013.724</v>
      </c>
      <c r="C35" s="14">
        <v>2312.351</v>
      </c>
      <c r="D35" s="16">
        <v>1848.8</v>
      </c>
      <c r="E35" s="14">
        <v>1816.449</v>
      </c>
      <c r="F35" s="32">
        <f>100*(C35/B35-1)</f>
        <v>128.1045925715481</v>
      </c>
      <c r="G35" s="31">
        <f>100*(D35/C35-1)</f>
        <v>-20.0467403088891</v>
      </c>
      <c r="H35" s="24">
        <f t="shared" si="8"/>
        <v>-1.7498377325832926</v>
      </c>
      <c r="I35" s="31">
        <f>100*(E35/B35-1)</f>
        <v>79.18575470246338</v>
      </c>
      <c r="J35" s="16">
        <f>C35-B35</f>
        <v>1298.627</v>
      </c>
      <c r="K35" s="27">
        <f>D35-C35</f>
        <v>-463.55100000000016</v>
      </c>
      <c r="L35" s="27">
        <f t="shared" si="9"/>
        <v>-32.350999999999885</v>
      </c>
      <c r="M35" s="27">
        <f>E35-B35</f>
        <v>802.725</v>
      </c>
      <c r="N35" s="27"/>
    </row>
    <row r="36" spans="1:14" ht="15.75" customHeight="1">
      <c r="A36" s="3" t="s">
        <v>34</v>
      </c>
      <c r="B36" s="13">
        <f>SUM(B31:B35)</f>
        <v>26131.683999999997</v>
      </c>
      <c r="C36" s="13">
        <f>SUM(C31:C35)</f>
        <v>29400.765999999996</v>
      </c>
      <c r="D36" s="18">
        <f>SUM(D31:D35)</f>
        <v>28115.032000000003</v>
      </c>
      <c r="E36" s="13">
        <f>SUM(E31:E35)</f>
        <v>28970.817000000006</v>
      </c>
      <c r="F36" s="33">
        <f>100*(C36/B36-1)</f>
        <v>12.510031883134666</v>
      </c>
      <c r="G36" s="26">
        <f>100*(D36/C36-1)</f>
        <v>-4.373130958560711</v>
      </c>
      <c r="H36" s="26">
        <f t="shared" si="8"/>
        <v>3.043869912721431</v>
      </c>
      <c r="I36" s="34">
        <f>100*(E36/B36-1)</f>
        <v>10.86471503329065</v>
      </c>
      <c r="J36" s="16">
        <f>C36-B36</f>
        <v>3269.0819999999985</v>
      </c>
      <c r="K36" s="27">
        <f>D36-C36</f>
        <v>-1285.733999999993</v>
      </c>
      <c r="L36" s="13">
        <f t="shared" si="9"/>
        <v>855.7850000000035</v>
      </c>
      <c r="M36" s="27">
        <f>E36-B36</f>
        <v>2839.133000000009</v>
      </c>
      <c r="N36" s="27"/>
    </row>
    <row r="37" spans="1:14" ht="18" customHeight="1" thickBot="1">
      <c r="A37" s="11" t="s">
        <v>60</v>
      </c>
      <c r="B37" s="67" t="s">
        <v>55</v>
      </c>
      <c r="C37" s="67" t="s">
        <v>55</v>
      </c>
      <c r="D37" s="19">
        <v>16990.119</v>
      </c>
      <c r="E37" s="20">
        <v>16767.974</v>
      </c>
      <c r="F37" s="29"/>
      <c r="G37" s="30"/>
      <c r="H37" s="12">
        <f t="shared" si="8"/>
        <v>-1.307495256507618</v>
      </c>
      <c r="I37" s="30"/>
      <c r="J37" s="119"/>
      <c r="K37" s="120"/>
      <c r="L37" s="79">
        <f t="shared" si="9"/>
        <v>-222.14500000000044</v>
      </c>
      <c r="M37" s="120"/>
      <c r="N37" s="27"/>
    </row>
    <row r="38" spans="1:14" ht="9.75" customHeight="1">
      <c r="A38" s="23"/>
      <c r="B38" s="31"/>
      <c r="C38" s="31"/>
      <c r="D38" s="35"/>
      <c r="E38" s="35"/>
      <c r="F38" s="23"/>
      <c r="G38" s="23"/>
      <c r="H38" s="24"/>
      <c r="I38" s="23"/>
      <c r="J38" s="23"/>
      <c r="K38" s="23"/>
      <c r="L38" s="23"/>
      <c r="M38" s="23"/>
      <c r="N38" s="23"/>
    </row>
    <row r="39" ht="12.75">
      <c r="A39" t="s">
        <v>61</v>
      </c>
    </row>
    <row r="40" ht="12.75">
      <c r="A40" t="s">
        <v>62</v>
      </c>
    </row>
    <row r="41" ht="12.75">
      <c r="A41" t="s">
        <v>10</v>
      </c>
    </row>
    <row r="42" ht="12.75">
      <c r="A42" t="s">
        <v>63</v>
      </c>
    </row>
    <row r="43" ht="12.75">
      <c r="A43" t="s">
        <v>6</v>
      </c>
    </row>
    <row r="44" ht="12.75">
      <c r="A44" t="s">
        <v>36</v>
      </c>
    </row>
  </sheetData>
  <mergeCells count="3">
    <mergeCell ref="B2:E2"/>
    <mergeCell ref="F2:I2"/>
    <mergeCell ref="J2:M2"/>
  </mergeCells>
  <printOptions/>
  <pageMargins left="0.75" right="0.75" top="0.75" bottom="0.75" header="0.5" footer="0.5"/>
  <pageSetup fitToHeight="1" fitToWidth="1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7">
      <selection activeCell="A49" sqref="A49"/>
    </sheetView>
  </sheetViews>
  <sheetFormatPr defaultColWidth="11.00390625" defaultRowHeight="12.75"/>
  <cols>
    <col min="1" max="1" width="19.875" style="0" customWidth="1"/>
    <col min="2" max="5" width="7.625" style="0" customWidth="1"/>
    <col min="6" max="6" width="6.125" style="0" customWidth="1"/>
    <col min="7" max="7" width="5.625" style="0" customWidth="1"/>
    <col min="8" max="8" width="6.375" style="0" customWidth="1"/>
    <col min="9" max="9" width="5.875" style="0" customWidth="1"/>
    <col min="10" max="13" width="6.75390625" style="0" customWidth="1"/>
  </cols>
  <sheetData>
    <row r="1" spans="1:2" ht="18" customHeight="1">
      <c r="A1" s="1" t="s">
        <v>0</v>
      </c>
      <c r="B1" s="1"/>
    </row>
    <row r="2" spans="1:13" ht="15.75" customHeight="1">
      <c r="A2" t="s">
        <v>68</v>
      </c>
      <c r="B2" s="136" t="s">
        <v>69</v>
      </c>
      <c r="C2" s="137"/>
      <c r="D2" s="137"/>
      <c r="E2" s="138"/>
      <c r="F2" s="139" t="s">
        <v>70</v>
      </c>
      <c r="G2" s="137"/>
      <c r="H2" s="137"/>
      <c r="I2" s="137"/>
      <c r="J2" s="139" t="s">
        <v>40</v>
      </c>
      <c r="K2" s="140"/>
      <c r="L2" s="140"/>
      <c r="M2" s="140"/>
    </row>
    <row r="3" spans="1:13" ht="15.75" customHeight="1">
      <c r="A3" s="3" t="s">
        <v>41</v>
      </c>
      <c r="B3" s="125" t="s">
        <v>72</v>
      </c>
      <c r="C3" s="128" t="s">
        <v>42</v>
      </c>
      <c r="D3" s="126" t="s">
        <v>44</v>
      </c>
      <c r="E3" s="125" t="s">
        <v>45</v>
      </c>
      <c r="F3" s="21" t="s">
        <v>43</v>
      </c>
      <c r="G3" s="5" t="s">
        <v>65</v>
      </c>
      <c r="H3" s="5" t="s">
        <v>64</v>
      </c>
      <c r="I3" s="5" t="s">
        <v>66</v>
      </c>
      <c r="J3" s="127" t="s">
        <v>43</v>
      </c>
      <c r="K3" s="128" t="s">
        <v>65</v>
      </c>
      <c r="L3" s="128" t="s">
        <v>64</v>
      </c>
      <c r="M3" s="128" t="s">
        <v>66</v>
      </c>
    </row>
    <row r="4" spans="1:13" ht="15.75" customHeight="1">
      <c r="A4" s="6" t="s">
        <v>73</v>
      </c>
      <c r="B4" s="6"/>
      <c r="D4" s="7"/>
      <c r="F4" s="7"/>
      <c r="J4" s="7"/>
      <c r="K4" s="23"/>
      <c r="L4" s="23"/>
      <c r="M4" s="23"/>
    </row>
    <row r="5" spans="1:13" ht="15.75" customHeight="1">
      <c r="A5" t="s">
        <v>49</v>
      </c>
      <c r="B5" s="110" t="s">
        <v>55</v>
      </c>
      <c r="C5" s="110" t="s">
        <v>55</v>
      </c>
      <c r="D5" s="87">
        <v>42.93</v>
      </c>
      <c r="E5" s="89">
        <v>37</v>
      </c>
      <c r="F5" s="7"/>
      <c r="H5" s="24">
        <f aca="true" t="shared" si="0" ref="H5:H11">100*(E5/D5-1)</f>
        <v>-13.813184253435828</v>
      </c>
      <c r="J5" s="94"/>
      <c r="K5" s="96"/>
      <c r="L5" s="96">
        <f>E5-D5</f>
        <v>-5.93</v>
      </c>
      <c r="M5" s="96"/>
    </row>
    <row r="6" spans="1:13" ht="15.75" customHeight="1">
      <c r="A6" t="s">
        <v>46</v>
      </c>
      <c r="B6" s="110" t="s">
        <v>55</v>
      </c>
      <c r="C6" s="110" t="s">
        <v>55</v>
      </c>
      <c r="D6" s="87">
        <v>34</v>
      </c>
      <c r="E6" s="89">
        <v>31</v>
      </c>
      <c r="F6" s="7"/>
      <c r="H6" s="24">
        <f t="shared" si="0"/>
        <v>-8.823529411764708</v>
      </c>
      <c r="J6" s="94"/>
      <c r="K6" s="96"/>
      <c r="L6" s="96">
        <f>E6-D6</f>
        <v>-3</v>
      </c>
      <c r="M6" s="96"/>
    </row>
    <row r="7" spans="1:13" ht="15.75" customHeight="1">
      <c r="A7" t="s">
        <v>71</v>
      </c>
      <c r="B7" s="86">
        <v>34</v>
      </c>
      <c r="C7" s="86">
        <v>45.08</v>
      </c>
      <c r="D7" s="87">
        <v>76.93</v>
      </c>
      <c r="E7" s="88">
        <v>68</v>
      </c>
      <c r="F7" s="32">
        <f>100*(C7/B7-1)</f>
        <v>32.58823529411765</v>
      </c>
      <c r="G7" s="31">
        <f>100*(D7/C7-1)</f>
        <v>70.6521739130435</v>
      </c>
      <c r="H7" s="24">
        <f t="shared" si="0"/>
        <v>-11.60795528402444</v>
      </c>
      <c r="I7" s="31">
        <f>100*(E7/B7-1)</f>
        <v>100</v>
      </c>
      <c r="J7" s="94">
        <f>C7-B7</f>
        <v>11.079999999999998</v>
      </c>
      <c r="K7" s="96">
        <f>D7-C7</f>
        <v>31.85000000000001</v>
      </c>
      <c r="L7" s="96">
        <f>E7-D7</f>
        <v>-8.930000000000007</v>
      </c>
      <c r="M7" s="96">
        <f>E7-B7</f>
        <v>34</v>
      </c>
    </row>
    <row r="8" spans="1:13" ht="15.75" customHeight="1">
      <c r="A8" t="s">
        <v>5</v>
      </c>
      <c r="B8" s="86">
        <v>65</v>
      </c>
      <c r="C8" s="86">
        <v>74.16</v>
      </c>
      <c r="D8" s="87"/>
      <c r="E8" s="88"/>
      <c r="F8" s="32">
        <f>100*(C8/B8-1)</f>
        <v>14.092307692307692</v>
      </c>
      <c r="H8" s="24"/>
      <c r="J8" s="94">
        <f>C8-B8</f>
        <v>9.159999999999997</v>
      </c>
      <c r="K8" s="96"/>
      <c r="L8" s="96"/>
      <c r="M8" s="96"/>
    </row>
    <row r="9" spans="1:13" ht="15.75" customHeight="1">
      <c r="A9" t="s">
        <v>47</v>
      </c>
      <c r="B9" s="86">
        <v>21</v>
      </c>
      <c r="C9" s="86">
        <v>27</v>
      </c>
      <c r="D9" s="111">
        <v>33</v>
      </c>
      <c r="E9" s="89">
        <v>32</v>
      </c>
      <c r="F9" s="32">
        <f>100*(C9/B9-1)</f>
        <v>28.57142857142858</v>
      </c>
      <c r="G9" s="31">
        <f>100*(D9/C9-1)</f>
        <v>22.222222222222232</v>
      </c>
      <c r="H9" s="24">
        <f t="shared" si="0"/>
        <v>-3.0303030303030276</v>
      </c>
      <c r="I9" s="31">
        <f>100*(E9/B9-1)</f>
        <v>52.38095238095237</v>
      </c>
      <c r="J9" s="94">
        <f>C9-B9</f>
        <v>6</v>
      </c>
      <c r="K9" s="96">
        <f>D9-C9</f>
        <v>6</v>
      </c>
      <c r="L9" s="96">
        <f>E9-D9</f>
        <v>-1</v>
      </c>
      <c r="M9" s="96">
        <f>E9-B9</f>
        <v>11</v>
      </c>
    </row>
    <row r="10" spans="1:13" ht="15.75" customHeight="1">
      <c r="A10" t="s">
        <v>48</v>
      </c>
      <c r="B10" s="112" t="s">
        <v>55</v>
      </c>
      <c r="C10" s="112" t="s">
        <v>55</v>
      </c>
      <c r="D10" s="111">
        <v>7</v>
      </c>
      <c r="E10" s="89">
        <v>8.83</v>
      </c>
      <c r="F10" s="7"/>
      <c r="H10" s="31">
        <f t="shared" si="0"/>
        <v>26.142857142857135</v>
      </c>
      <c r="J10" s="94"/>
      <c r="K10" s="96"/>
      <c r="L10" s="96">
        <f aca="true" t="shared" si="1" ref="L10:L20">E10-D10</f>
        <v>1.83</v>
      </c>
      <c r="M10" s="96"/>
    </row>
    <row r="11" spans="1:13" ht="15.75" customHeight="1">
      <c r="A11" t="s">
        <v>50</v>
      </c>
      <c r="B11" s="86">
        <v>216.1</v>
      </c>
      <c r="C11" s="86">
        <v>265.56</v>
      </c>
      <c r="D11" s="87">
        <v>361.98</v>
      </c>
      <c r="E11" s="89">
        <v>377.23</v>
      </c>
      <c r="F11" s="32">
        <f>100*(C11/B11-1)</f>
        <v>22.88755205923183</v>
      </c>
      <c r="H11" s="24">
        <f t="shared" si="0"/>
        <v>4.212939941433236</v>
      </c>
      <c r="I11" s="31">
        <f>100*(E11/B11-1)</f>
        <v>74.56270245256826</v>
      </c>
      <c r="J11" s="94">
        <f>C11-B11</f>
        <v>49.46000000000001</v>
      </c>
      <c r="K11" s="96">
        <f>D11-C11</f>
        <v>96.42000000000002</v>
      </c>
      <c r="L11" s="96">
        <f t="shared" si="1"/>
        <v>15.25</v>
      </c>
      <c r="M11" s="96">
        <f>E11-B11</f>
        <v>161.13000000000002</v>
      </c>
    </row>
    <row r="12" spans="1:13" ht="15.75" customHeight="1">
      <c r="A12" t="s">
        <v>51</v>
      </c>
      <c r="B12" s="112" t="s">
        <v>55</v>
      </c>
      <c r="C12" s="112" t="s">
        <v>55</v>
      </c>
      <c r="D12" s="113"/>
      <c r="E12" s="89">
        <v>14</v>
      </c>
      <c r="F12" s="7"/>
      <c r="J12" s="94"/>
      <c r="K12" s="96"/>
      <c r="L12" s="96">
        <f t="shared" si="1"/>
        <v>14</v>
      </c>
      <c r="M12" s="96"/>
    </row>
    <row r="13" spans="1:13" ht="15.75" customHeight="1">
      <c r="A13" s="3" t="s">
        <v>29</v>
      </c>
      <c r="B13" s="90">
        <f>SUM(B5:B12)</f>
        <v>336.1</v>
      </c>
      <c r="C13" s="90">
        <f>SUM(C5:C12)</f>
        <v>411.8</v>
      </c>
      <c r="D13" s="91">
        <v>512.91</v>
      </c>
      <c r="E13" s="92">
        <v>531.06</v>
      </c>
      <c r="F13" s="33">
        <f aca="true" t="shared" si="2" ref="F13:H14">100*(C13/B13-1)</f>
        <v>22.523058613507875</v>
      </c>
      <c r="G13" s="34">
        <f t="shared" si="2"/>
        <v>24.553181155900905</v>
      </c>
      <c r="H13" s="26">
        <f t="shared" si="2"/>
        <v>3.5386325086272485</v>
      </c>
      <c r="I13" s="34">
        <f>100*(E13/B13-1)</f>
        <v>58.006545670931246</v>
      </c>
      <c r="J13" s="114">
        <f>C13-B13</f>
        <v>75.69999999999999</v>
      </c>
      <c r="K13" s="83">
        <f>D13-C13</f>
        <v>101.10999999999996</v>
      </c>
      <c r="L13" s="83">
        <f t="shared" si="1"/>
        <v>18.149999999999977</v>
      </c>
      <c r="M13" s="83">
        <f>E13-B13</f>
        <v>194.95999999999992</v>
      </c>
    </row>
    <row r="14" spans="1:13" ht="15.75" customHeight="1">
      <c r="A14" t="s">
        <v>53</v>
      </c>
      <c r="B14" s="89">
        <v>557</v>
      </c>
      <c r="C14" s="89">
        <v>472.19</v>
      </c>
      <c r="D14" s="87">
        <v>397.75</v>
      </c>
      <c r="E14" s="89">
        <v>394.75</v>
      </c>
      <c r="F14" s="32">
        <f t="shared" si="2"/>
        <v>-15.226211849192106</v>
      </c>
      <c r="G14" s="31">
        <f t="shared" si="2"/>
        <v>-15.764840424405424</v>
      </c>
      <c r="H14" s="24">
        <f t="shared" si="2"/>
        <v>-0.7542426147077341</v>
      </c>
      <c r="I14" s="31">
        <f>100*(E14/B14-1)</f>
        <v>-29.129263913824055</v>
      </c>
      <c r="J14" s="94">
        <f>C14-B14</f>
        <v>-84.81</v>
      </c>
      <c r="K14" s="96">
        <f>D14-C14</f>
        <v>-74.44</v>
      </c>
      <c r="L14" s="96">
        <f t="shared" si="1"/>
        <v>-3</v>
      </c>
      <c r="M14" s="96">
        <f>E14-B14</f>
        <v>-162.25</v>
      </c>
    </row>
    <row r="15" spans="1:13" ht="15.75" customHeight="1">
      <c r="A15" t="s">
        <v>57</v>
      </c>
      <c r="B15" s="110" t="s">
        <v>55</v>
      </c>
      <c r="C15" s="110" t="s">
        <v>55</v>
      </c>
      <c r="D15" s="87">
        <v>22</v>
      </c>
      <c r="E15" s="89">
        <v>23</v>
      </c>
      <c r="F15" s="22"/>
      <c r="G15" s="24"/>
      <c r="H15" s="24">
        <f>100*(E15/D15-1)</f>
        <v>4.545454545454541</v>
      </c>
      <c r="I15" s="31"/>
      <c r="J15" s="94"/>
      <c r="K15" s="96"/>
      <c r="L15" s="96">
        <f t="shared" si="1"/>
        <v>1</v>
      </c>
      <c r="M15" s="96"/>
    </row>
    <row r="16" spans="1:13" ht="15.75" customHeight="1">
      <c r="A16" t="s">
        <v>54</v>
      </c>
      <c r="B16" s="110" t="s">
        <v>55</v>
      </c>
      <c r="C16" s="89">
        <v>40.55</v>
      </c>
      <c r="D16" s="111">
        <v>55.61</v>
      </c>
      <c r="E16" s="89">
        <v>64.99</v>
      </c>
      <c r="F16" s="22"/>
      <c r="G16" s="31">
        <f>100*(D16/C16-1)</f>
        <v>37.13933415536375</v>
      </c>
      <c r="H16" s="31">
        <f>100*(E16/D16-1)</f>
        <v>16.86746987951806</v>
      </c>
      <c r="I16" s="24"/>
      <c r="J16" s="94"/>
      <c r="K16" s="96">
        <f>D16-C16</f>
        <v>15.060000000000002</v>
      </c>
      <c r="L16" s="96">
        <f t="shared" si="1"/>
        <v>9.379999999999995</v>
      </c>
      <c r="M16" s="96"/>
    </row>
    <row r="17" spans="1:13" ht="15.75" customHeight="1">
      <c r="A17" t="s">
        <v>56</v>
      </c>
      <c r="B17" s="110" t="s">
        <v>55</v>
      </c>
      <c r="C17" s="110" t="s">
        <v>55</v>
      </c>
      <c r="D17" s="111">
        <v>42.67</v>
      </c>
      <c r="E17" s="89">
        <v>50</v>
      </c>
      <c r="F17" s="7"/>
      <c r="H17" s="31">
        <f>100*(E17/D17-1)</f>
        <v>17.178345441762353</v>
      </c>
      <c r="J17" s="94"/>
      <c r="K17" s="96"/>
      <c r="L17" s="96">
        <f t="shared" si="1"/>
        <v>7.329999999999998</v>
      </c>
      <c r="M17" s="96"/>
    </row>
    <row r="18" spans="1:13" ht="15.75" customHeight="1">
      <c r="A18" t="s">
        <v>58</v>
      </c>
      <c r="B18" s="89">
        <v>37</v>
      </c>
      <c r="C18" s="89">
        <v>74</v>
      </c>
      <c r="D18" s="87">
        <v>55.5</v>
      </c>
      <c r="E18" s="89">
        <v>53</v>
      </c>
      <c r="F18" s="32">
        <f aca="true" t="shared" si="3" ref="F18:H19">100*(C18/B18-1)</f>
        <v>100</v>
      </c>
      <c r="G18" s="31">
        <f t="shared" si="3"/>
        <v>-25</v>
      </c>
      <c r="H18" s="24">
        <f t="shared" si="3"/>
        <v>-4.504504504504503</v>
      </c>
      <c r="I18" s="31">
        <f>100*(E18/B18-1)</f>
        <v>43.24324324324324</v>
      </c>
      <c r="J18" s="94">
        <f>C18-B18</f>
        <v>37</v>
      </c>
      <c r="K18" s="96">
        <f>D18-C18</f>
        <v>-18.5</v>
      </c>
      <c r="L18" s="96">
        <f t="shared" si="1"/>
        <v>-2.5</v>
      </c>
      <c r="M18" s="96">
        <f>E18-B18</f>
        <v>16</v>
      </c>
    </row>
    <row r="19" spans="1:13" ht="15.75" customHeight="1">
      <c r="A19" s="3" t="s">
        <v>30</v>
      </c>
      <c r="B19" s="92">
        <f>SUM(B14:B18)</f>
        <v>594</v>
      </c>
      <c r="C19" s="92">
        <f>SUM(C14:C18)</f>
        <v>586.74</v>
      </c>
      <c r="D19" s="91">
        <v>573.53</v>
      </c>
      <c r="E19" s="92">
        <v>585.74</v>
      </c>
      <c r="F19" s="25">
        <f t="shared" si="3"/>
        <v>-1.2222222222222245</v>
      </c>
      <c r="G19" s="26">
        <f t="shared" si="3"/>
        <v>-2.2514231175648547</v>
      </c>
      <c r="H19" s="26">
        <f t="shared" si="3"/>
        <v>2.1289208934144765</v>
      </c>
      <c r="I19" s="26">
        <f>100*(E19/B19-1)</f>
        <v>-1.3905723905723866</v>
      </c>
      <c r="J19" s="94">
        <f>C19-B19</f>
        <v>-7.259999999999991</v>
      </c>
      <c r="K19" s="96">
        <f>D19-C19</f>
        <v>-13.210000000000036</v>
      </c>
      <c r="L19" s="83">
        <f t="shared" si="1"/>
        <v>12.210000000000036</v>
      </c>
      <c r="M19" s="96">
        <f>E19-B19</f>
        <v>-8.259999999999991</v>
      </c>
    </row>
    <row r="20" spans="1:13" ht="15.75" customHeight="1" thickBot="1">
      <c r="A20" s="104" t="s">
        <v>60</v>
      </c>
      <c r="B20" s="105" t="s">
        <v>55</v>
      </c>
      <c r="C20" s="105" t="s">
        <v>55</v>
      </c>
      <c r="D20" s="106">
        <v>776.1</v>
      </c>
      <c r="E20" s="107">
        <v>760.43</v>
      </c>
      <c r="F20" s="108"/>
      <c r="G20" s="104"/>
      <c r="H20" s="109">
        <f>100*(E20/D20-1)</f>
        <v>-2.0190697075119224</v>
      </c>
      <c r="I20" s="104"/>
      <c r="J20" s="115"/>
      <c r="K20" s="116"/>
      <c r="L20" s="116">
        <f t="shared" si="1"/>
        <v>-15.670000000000073</v>
      </c>
      <c r="M20" s="116"/>
    </row>
    <row r="21" spans="1:13" ht="18" customHeight="1" thickTop="1">
      <c r="A21" s="6" t="s">
        <v>74</v>
      </c>
      <c r="B21" s="37"/>
      <c r="C21" s="36"/>
      <c r="D21" s="49"/>
      <c r="E21" s="50"/>
      <c r="F21" s="7"/>
      <c r="J21" s="7"/>
      <c r="K21" s="23"/>
      <c r="L21" s="23"/>
      <c r="M21" s="23"/>
    </row>
    <row r="22" spans="1:13" ht="15.75" customHeight="1">
      <c r="A22" t="s">
        <v>49</v>
      </c>
      <c r="B22" s="56" t="s">
        <v>55</v>
      </c>
      <c r="C22" s="56" t="s">
        <v>55</v>
      </c>
      <c r="D22" s="51">
        <v>4867.541</v>
      </c>
      <c r="E22" s="52">
        <v>4409.887</v>
      </c>
      <c r="F22" s="7"/>
      <c r="H22" s="24">
        <f aca="true" t="shared" si="4" ref="H22:H28">100*(E22/D22-1)</f>
        <v>-9.402160146160055</v>
      </c>
      <c r="J22" s="117"/>
      <c r="K22" s="118"/>
      <c r="L22" s="118">
        <f>E22-D22</f>
        <v>-457.65400000000045</v>
      </c>
      <c r="M22" s="118"/>
    </row>
    <row r="23" spans="1:13" ht="15.75" customHeight="1">
      <c r="A23" t="s">
        <v>46</v>
      </c>
      <c r="B23" s="56" t="s">
        <v>55</v>
      </c>
      <c r="C23" s="56" t="s">
        <v>55</v>
      </c>
      <c r="D23" s="51">
        <v>2641.204</v>
      </c>
      <c r="E23" s="52">
        <v>2558.811</v>
      </c>
      <c r="F23" s="7"/>
      <c r="H23" s="24">
        <f t="shared" si="4"/>
        <v>-3.119524277564323</v>
      </c>
      <c r="J23" s="117"/>
      <c r="K23" s="118"/>
      <c r="L23" s="118">
        <f>E23-D23</f>
        <v>-82.39300000000003</v>
      </c>
      <c r="M23" s="118"/>
    </row>
    <row r="24" spans="1:13" ht="15.75" customHeight="1">
      <c r="A24" t="s">
        <v>71</v>
      </c>
      <c r="B24" s="55"/>
      <c r="C24" s="55"/>
      <c r="D24" s="51">
        <v>7508.745</v>
      </c>
      <c r="E24" s="44">
        <v>6968.698</v>
      </c>
      <c r="F24" s="7"/>
      <c r="H24" s="24">
        <f t="shared" si="4"/>
        <v>-7.192240514227077</v>
      </c>
      <c r="J24" s="16"/>
      <c r="K24" s="27"/>
      <c r="L24" s="27">
        <f>E24-D24</f>
        <v>-540.0469999999996</v>
      </c>
      <c r="M24" s="27"/>
    </row>
    <row r="25" spans="1:13" ht="15.75" customHeight="1">
      <c r="A25" t="s">
        <v>5</v>
      </c>
      <c r="B25" s="59">
        <v>2211.378</v>
      </c>
      <c r="C25" s="59">
        <v>3119.129</v>
      </c>
      <c r="D25" s="51"/>
      <c r="E25" s="44"/>
      <c r="F25" s="32">
        <f>100*(C25/B25-1)</f>
        <v>41.049110554595345</v>
      </c>
      <c r="H25" s="24"/>
      <c r="J25" s="16"/>
      <c r="K25" s="27"/>
      <c r="L25" s="27"/>
      <c r="M25" s="27"/>
    </row>
    <row r="26" spans="1:13" ht="15.75" customHeight="1">
      <c r="A26" t="s">
        <v>47</v>
      </c>
      <c r="B26" s="59">
        <v>691.617</v>
      </c>
      <c r="C26" s="59">
        <v>1255.962</v>
      </c>
      <c r="D26" s="51">
        <v>1529.097</v>
      </c>
      <c r="E26" s="52">
        <v>1511.83</v>
      </c>
      <c r="F26" s="32">
        <f>100*(C26/B26-1)</f>
        <v>81.59790751239488</v>
      </c>
      <c r="G26" s="31">
        <f>100*(D26/C26-1)</f>
        <v>21.747075150362825</v>
      </c>
      <c r="H26" s="24">
        <f t="shared" si="4"/>
        <v>-1.1292285577697236</v>
      </c>
      <c r="I26" s="31">
        <f>100*(E26/B26-1)</f>
        <v>118.59352792080008</v>
      </c>
      <c r="J26" s="16">
        <f>C26-B26</f>
        <v>564.345</v>
      </c>
      <c r="K26" s="27">
        <f>D26-C26</f>
        <v>273.135</v>
      </c>
      <c r="L26" s="27">
        <f>E26-D26</f>
        <v>-17.267000000000053</v>
      </c>
      <c r="M26" s="27">
        <f>E26-B26</f>
        <v>820.213</v>
      </c>
    </row>
    <row r="27" spans="1:13" ht="15.75" customHeight="1">
      <c r="A27" t="s">
        <v>48</v>
      </c>
      <c r="B27" s="56" t="s">
        <v>55</v>
      </c>
      <c r="C27" s="56" t="s">
        <v>55</v>
      </c>
      <c r="D27" s="51">
        <v>172.707</v>
      </c>
      <c r="E27" s="52">
        <v>206.875</v>
      </c>
      <c r="F27" s="7"/>
      <c r="H27" s="24">
        <f t="shared" si="4"/>
        <v>19.78379567707158</v>
      </c>
      <c r="J27" s="16"/>
      <c r="K27" s="27"/>
      <c r="L27" s="27">
        <f aca="true" t="shared" si="5" ref="L27:L37">E27-D27</f>
        <v>34.168000000000006</v>
      </c>
      <c r="M27" s="27"/>
    </row>
    <row r="28" spans="1:13" ht="15.75" customHeight="1">
      <c r="A28" t="s">
        <v>50</v>
      </c>
      <c r="B28" s="56" t="s">
        <v>55</v>
      </c>
      <c r="C28" s="56" t="s">
        <v>55</v>
      </c>
      <c r="D28" s="51">
        <v>16186.072</v>
      </c>
      <c r="E28" s="52">
        <v>17408.964</v>
      </c>
      <c r="F28" s="7"/>
      <c r="H28" s="24">
        <f t="shared" si="4"/>
        <v>7.55521166593105</v>
      </c>
      <c r="J28" s="16"/>
      <c r="K28" s="27"/>
      <c r="L28" s="27">
        <f t="shared" si="5"/>
        <v>1222.8919999999998</v>
      </c>
      <c r="M28" s="27"/>
    </row>
    <row r="29" spans="1:13" ht="15.75" customHeight="1">
      <c r="A29" t="s">
        <v>51</v>
      </c>
      <c r="B29" s="56" t="s">
        <v>55</v>
      </c>
      <c r="C29" s="56" t="s">
        <v>55</v>
      </c>
      <c r="D29" s="53">
        <v>0</v>
      </c>
      <c r="E29" s="52">
        <v>255.339</v>
      </c>
      <c r="F29" s="7"/>
      <c r="J29" s="16"/>
      <c r="K29" s="27"/>
      <c r="L29" s="27">
        <f t="shared" si="5"/>
        <v>255.339</v>
      </c>
      <c r="M29" s="27"/>
    </row>
    <row r="30" spans="1:13" ht="15.75" customHeight="1">
      <c r="A30" s="3" t="s">
        <v>31</v>
      </c>
      <c r="B30" s="46">
        <v>13846.44</v>
      </c>
      <c r="C30" s="46">
        <v>22071.796</v>
      </c>
      <c r="D30" s="54">
        <v>28037.825</v>
      </c>
      <c r="E30" s="46">
        <v>28910.517</v>
      </c>
      <c r="F30" s="33">
        <f aca="true" t="shared" si="6" ref="F30:H37">100*(C30/B30-1)</f>
        <v>59.40412120371732</v>
      </c>
      <c r="G30" s="34">
        <f t="shared" si="6"/>
        <v>27.030102126714127</v>
      </c>
      <c r="H30" s="26">
        <f t="shared" si="6"/>
        <v>3.112552418028147</v>
      </c>
      <c r="I30" s="34">
        <f>100*(E30/B30-1)</f>
        <v>108.79386326015927</v>
      </c>
      <c r="J30" s="17">
        <f>C30-B30</f>
        <v>8225.355999999998</v>
      </c>
      <c r="K30" s="13">
        <f>D30-C30</f>
        <v>5966.029000000002</v>
      </c>
      <c r="L30" s="13">
        <f t="shared" si="5"/>
        <v>872.6919999999991</v>
      </c>
      <c r="M30" s="13">
        <f>E30-B30</f>
        <v>15064.077</v>
      </c>
    </row>
    <row r="31" spans="1:13" ht="15.75" customHeight="1">
      <c r="A31" t="s">
        <v>53</v>
      </c>
      <c r="B31" s="52">
        <v>26049.756</v>
      </c>
      <c r="C31" s="52">
        <v>28325.203</v>
      </c>
      <c r="D31" s="51">
        <v>23769.916</v>
      </c>
      <c r="E31" s="52">
        <v>24425.002</v>
      </c>
      <c r="F31" s="28">
        <f t="shared" si="6"/>
        <v>8.735003122486052</v>
      </c>
      <c r="G31" s="24">
        <f t="shared" si="6"/>
        <v>-16.082098334829233</v>
      </c>
      <c r="H31" s="24">
        <f t="shared" si="6"/>
        <v>2.7559457929931197</v>
      </c>
      <c r="I31" s="24">
        <f>100*(E31/B31-1)</f>
        <v>-6.237117921565183</v>
      </c>
      <c r="J31" s="16">
        <f>C31-B31</f>
        <v>2275.447</v>
      </c>
      <c r="K31" s="27">
        <f>D31-C31</f>
        <v>-4555.287</v>
      </c>
      <c r="L31" s="27">
        <f t="shared" si="5"/>
        <v>655.0859999999993</v>
      </c>
      <c r="M31" s="27">
        <f>E31-B31</f>
        <v>-1624.7540000000008</v>
      </c>
    </row>
    <row r="32" spans="1:13" ht="15.75" customHeight="1">
      <c r="A32" t="s">
        <v>57</v>
      </c>
      <c r="B32" s="58" t="s">
        <v>55</v>
      </c>
      <c r="C32" s="58" t="s">
        <v>55</v>
      </c>
      <c r="D32" s="51">
        <v>1388.289</v>
      </c>
      <c r="E32" s="52">
        <v>1534.151</v>
      </c>
      <c r="F32" s="7"/>
      <c r="H32" s="31">
        <f t="shared" si="6"/>
        <v>10.506602011540833</v>
      </c>
      <c r="I32" s="24"/>
      <c r="J32" s="16"/>
      <c r="K32" s="27"/>
      <c r="L32" s="27">
        <f t="shared" si="5"/>
        <v>145.86200000000008</v>
      </c>
      <c r="M32" s="27"/>
    </row>
    <row r="33" spans="1:13" ht="15.75" customHeight="1">
      <c r="A33" t="s">
        <v>54</v>
      </c>
      <c r="B33" s="58" t="s">
        <v>55</v>
      </c>
      <c r="C33" s="52">
        <v>955.135</v>
      </c>
      <c r="D33" s="51">
        <v>634.455</v>
      </c>
      <c r="E33" s="52">
        <v>689.254</v>
      </c>
      <c r="F33" s="7"/>
      <c r="H33" s="24">
        <f t="shared" si="6"/>
        <v>8.637176789528024</v>
      </c>
      <c r="J33" s="16"/>
      <c r="K33" s="27">
        <f>D33-C33</f>
        <v>-320.67999999999995</v>
      </c>
      <c r="L33" s="27">
        <f t="shared" si="5"/>
        <v>54.79899999999998</v>
      </c>
      <c r="M33" s="27"/>
    </row>
    <row r="34" spans="1:13" ht="15.75" customHeight="1">
      <c r="A34" t="s">
        <v>56</v>
      </c>
      <c r="B34" s="58" t="s">
        <v>55</v>
      </c>
      <c r="C34" s="58" t="s">
        <v>55</v>
      </c>
      <c r="D34" s="51">
        <v>473.572</v>
      </c>
      <c r="E34" s="52">
        <v>607.115</v>
      </c>
      <c r="F34" s="7"/>
      <c r="H34" s="31">
        <f t="shared" si="6"/>
        <v>28.19909116248427</v>
      </c>
      <c r="J34" s="16"/>
      <c r="K34" s="27"/>
      <c r="L34" s="27">
        <f t="shared" si="5"/>
        <v>133.543</v>
      </c>
      <c r="M34" s="27"/>
    </row>
    <row r="35" spans="1:13" ht="15.75" customHeight="1">
      <c r="A35" t="s">
        <v>58</v>
      </c>
      <c r="B35" s="52">
        <v>1013.724</v>
      </c>
      <c r="C35" s="52">
        <v>2312.351</v>
      </c>
      <c r="D35" s="51">
        <v>1848.8</v>
      </c>
      <c r="E35" s="52">
        <v>1816.449</v>
      </c>
      <c r="F35" s="32">
        <f>100*(C35/B35-1)</f>
        <v>128.1045925715481</v>
      </c>
      <c r="G35" s="31">
        <f>100*(D35/C35-1)</f>
        <v>-20.0467403088891</v>
      </c>
      <c r="H35" s="24">
        <f t="shared" si="6"/>
        <v>-1.7498377325832926</v>
      </c>
      <c r="I35" s="31">
        <f>100*(E35/B35-1)</f>
        <v>79.18575470246338</v>
      </c>
      <c r="J35" s="16">
        <f>C35-B35</f>
        <v>1298.627</v>
      </c>
      <c r="K35" s="27">
        <f>D35-C35</f>
        <v>-463.55100000000016</v>
      </c>
      <c r="L35" s="27">
        <f t="shared" si="5"/>
        <v>-32.350999999999885</v>
      </c>
      <c r="M35" s="27">
        <f>E35-B35</f>
        <v>802.725</v>
      </c>
    </row>
    <row r="36" spans="1:13" ht="15.75" customHeight="1">
      <c r="A36" s="3" t="s">
        <v>32</v>
      </c>
      <c r="B36" s="46">
        <f>SUM(B31:B35)</f>
        <v>27063.48</v>
      </c>
      <c r="C36" s="46">
        <f>SUM(C31:C35)</f>
        <v>31592.689</v>
      </c>
      <c r="D36" s="18">
        <v>28115.032000000003</v>
      </c>
      <c r="E36" s="46">
        <v>29071.971000000005</v>
      </c>
      <c r="F36" s="33">
        <f>100*(C36/B36-1)</f>
        <v>16.735501125501973</v>
      </c>
      <c r="G36" s="26">
        <f>100*(D36/C36-1)</f>
        <v>-11.007790441642983</v>
      </c>
      <c r="H36" s="26">
        <f t="shared" si="6"/>
        <v>3.403656094006946</v>
      </c>
      <c r="I36" s="34">
        <f>100*(E36/B36-1)</f>
        <v>7.42140700309053</v>
      </c>
      <c r="J36" s="16">
        <f>C36-B36</f>
        <v>4529.208999999999</v>
      </c>
      <c r="K36" s="27">
        <f>D36-C36</f>
        <v>-3477.6569999999956</v>
      </c>
      <c r="L36" s="13">
        <f t="shared" si="5"/>
        <v>956.9390000000021</v>
      </c>
      <c r="M36" s="27">
        <f>E36-B36</f>
        <v>2008.4910000000054</v>
      </c>
    </row>
    <row r="37" spans="1:13" ht="15.75" customHeight="1" thickBot="1">
      <c r="A37" s="11" t="s">
        <v>60</v>
      </c>
      <c r="B37" s="57" t="s">
        <v>55</v>
      </c>
      <c r="C37" s="57" t="s">
        <v>55</v>
      </c>
      <c r="D37" s="19">
        <v>18193.974</v>
      </c>
      <c r="E37" s="20">
        <v>18223.938</v>
      </c>
      <c r="F37" s="29"/>
      <c r="G37" s="30"/>
      <c r="H37" s="12">
        <f t="shared" si="6"/>
        <v>0.164691891941815</v>
      </c>
      <c r="I37" s="30"/>
      <c r="J37" s="119"/>
      <c r="K37" s="120"/>
      <c r="L37" s="79">
        <f t="shared" si="5"/>
        <v>29.963999999999942</v>
      </c>
      <c r="M37" s="120"/>
    </row>
    <row r="38" spans="1:9" ht="12.75">
      <c r="A38" s="23"/>
      <c r="B38" s="31"/>
      <c r="C38" s="31"/>
      <c r="D38" s="35"/>
      <c r="E38" s="35"/>
      <c r="F38" s="23"/>
      <c r="G38" s="23"/>
      <c r="H38" s="24"/>
      <c r="I38" s="23"/>
    </row>
    <row r="39" ht="12.75">
      <c r="A39" t="s">
        <v>61</v>
      </c>
    </row>
    <row r="40" ht="12.75">
      <c r="A40" t="s">
        <v>62</v>
      </c>
    </row>
    <row r="41" ht="12.75">
      <c r="A41" t="s">
        <v>10</v>
      </c>
    </row>
    <row r="42" ht="12.75">
      <c r="A42" t="s">
        <v>63</v>
      </c>
    </row>
    <row r="43" ht="12.75">
      <c r="A43" t="s">
        <v>7</v>
      </c>
    </row>
    <row r="44" ht="12.75">
      <c r="A44" t="s">
        <v>33</v>
      </c>
    </row>
  </sheetData>
  <mergeCells count="3">
    <mergeCell ref="B2:E2"/>
    <mergeCell ref="F2:I2"/>
    <mergeCell ref="J2:M2"/>
  </mergeCells>
  <printOptions/>
  <pageMargins left="0.75" right="0.75" top="0.75" bottom="0.75" header="0.5" footer="0.5"/>
  <pageSetup fitToHeight="1" fitToWidth="1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workbookViewId="0" topLeftCell="A8">
      <selection activeCell="M22" sqref="M22"/>
    </sheetView>
  </sheetViews>
  <sheetFormatPr defaultColWidth="11.00390625" defaultRowHeight="12.75"/>
  <cols>
    <col min="1" max="1" width="14.375" style="0" customWidth="1"/>
    <col min="2" max="12" width="6.25390625" style="0" customWidth="1"/>
  </cols>
  <sheetData>
    <row r="1" ht="18" customHeight="1">
      <c r="A1" s="1" t="s">
        <v>11</v>
      </c>
    </row>
    <row r="2" ht="18" customHeight="1">
      <c r="A2" s="6" t="s">
        <v>28</v>
      </c>
    </row>
    <row r="3" spans="1:12" ht="18" customHeight="1">
      <c r="A3" s="3" t="s">
        <v>39</v>
      </c>
      <c r="B3" s="4">
        <v>1995</v>
      </c>
      <c r="C3" s="4">
        <v>1996</v>
      </c>
      <c r="D3" s="4">
        <v>1999</v>
      </c>
      <c r="E3" s="4">
        <v>2000</v>
      </c>
      <c r="F3" s="4">
        <v>2001</v>
      </c>
      <c r="G3" s="4">
        <v>2002</v>
      </c>
      <c r="H3" s="4">
        <v>2003</v>
      </c>
      <c r="I3" s="4">
        <v>2004</v>
      </c>
      <c r="J3" s="4">
        <v>2005</v>
      </c>
      <c r="K3" s="135">
        <v>2006</v>
      </c>
      <c r="L3" s="4">
        <v>2007</v>
      </c>
    </row>
    <row r="4" spans="1:11" ht="18" customHeight="1">
      <c r="A4" s="6" t="s">
        <v>17</v>
      </c>
      <c r="C4">
        <v>-98</v>
      </c>
      <c r="D4" s="84"/>
      <c r="E4" s="84"/>
      <c r="F4" s="84"/>
      <c r="G4" s="84"/>
      <c r="H4" s="84"/>
      <c r="I4" s="84"/>
      <c r="K4" s="7"/>
    </row>
    <row r="5" spans="1:12" ht="18" customHeight="1">
      <c r="A5" s="68" t="s">
        <v>19</v>
      </c>
      <c r="B5" s="60">
        <v>34</v>
      </c>
      <c r="C5" s="75" t="s">
        <v>55</v>
      </c>
      <c r="D5" s="77">
        <v>40.6</v>
      </c>
      <c r="E5" s="77">
        <v>43.5</v>
      </c>
      <c r="F5" s="77">
        <v>45.75</v>
      </c>
      <c r="G5" s="77">
        <v>41.73</v>
      </c>
      <c r="H5" s="77">
        <v>43.58</v>
      </c>
      <c r="I5" s="77">
        <v>44.08</v>
      </c>
      <c r="J5" s="86">
        <v>45.08</v>
      </c>
      <c r="K5" s="87">
        <v>76.93</v>
      </c>
      <c r="L5" s="88">
        <v>68</v>
      </c>
    </row>
    <row r="6" spans="1:12" ht="18" customHeight="1">
      <c r="A6" s="68" t="s">
        <v>20</v>
      </c>
      <c r="B6" s="60">
        <v>216.1</v>
      </c>
      <c r="C6" s="75" t="s">
        <v>55</v>
      </c>
      <c r="D6" s="77">
        <v>246.99</v>
      </c>
      <c r="E6" s="77">
        <v>253.99</v>
      </c>
      <c r="F6" s="77">
        <v>249.42</v>
      </c>
      <c r="G6" s="77">
        <v>253.13</v>
      </c>
      <c r="H6" s="77">
        <v>253.87</v>
      </c>
      <c r="I6" s="77">
        <v>267.76</v>
      </c>
      <c r="J6" s="86">
        <v>265.56</v>
      </c>
      <c r="K6" s="87">
        <v>361.98</v>
      </c>
      <c r="L6" s="89">
        <v>391.23</v>
      </c>
    </row>
    <row r="7" spans="1:12" ht="18" customHeight="1">
      <c r="A7" s="3" t="s">
        <v>22</v>
      </c>
      <c r="B7" s="61">
        <v>336.1</v>
      </c>
      <c r="C7" s="80" t="s">
        <v>55</v>
      </c>
      <c r="D7" s="85">
        <v>378.59</v>
      </c>
      <c r="E7" s="85">
        <v>392.73</v>
      </c>
      <c r="F7" s="85">
        <v>394.15</v>
      </c>
      <c r="G7" s="85">
        <v>390.59</v>
      </c>
      <c r="H7" s="85">
        <v>394.11</v>
      </c>
      <c r="I7" s="85">
        <v>408.4</v>
      </c>
      <c r="J7" s="90">
        <v>411.8</v>
      </c>
      <c r="K7" s="91">
        <v>512.91</v>
      </c>
      <c r="L7" s="92">
        <v>531.06</v>
      </c>
    </row>
    <row r="8" spans="1:12" ht="18" customHeight="1">
      <c r="A8" t="s">
        <v>13</v>
      </c>
      <c r="D8" s="81"/>
      <c r="E8" s="81"/>
      <c r="F8" s="81"/>
      <c r="G8" s="82"/>
      <c r="H8" s="82"/>
      <c r="I8" s="82"/>
      <c r="J8" s="93"/>
      <c r="K8" s="94"/>
      <c r="L8" s="95"/>
    </row>
    <row r="9" spans="1:12" ht="18" customHeight="1">
      <c r="A9" t="s">
        <v>24</v>
      </c>
      <c r="B9" s="50">
        <v>557</v>
      </c>
      <c r="C9" s="101" t="s">
        <v>55</v>
      </c>
      <c r="D9" s="77">
        <v>516.75</v>
      </c>
      <c r="E9" s="77">
        <v>500.67</v>
      </c>
      <c r="F9" s="77">
        <v>494.5</v>
      </c>
      <c r="G9" s="77">
        <v>480.75</v>
      </c>
      <c r="H9" s="77">
        <v>483.25</v>
      </c>
      <c r="I9" s="77">
        <v>487</v>
      </c>
      <c r="J9" s="89">
        <v>472.19</v>
      </c>
      <c r="K9" s="94">
        <v>419.75</v>
      </c>
      <c r="L9" s="96">
        <v>417.75</v>
      </c>
    </row>
    <row r="10" spans="1:12" ht="18" customHeight="1">
      <c r="A10" t="s">
        <v>14</v>
      </c>
      <c r="B10" s="50">
        <v>37</v>
      </c>
      <c r="C10" s="101" t="s">
        <v>55</v>
      </c>
      <c r="D10" s="77">
        <v>75</v>
      </c>
      <c r="E10" s="77">
        <v>78</v>
      </c>
      <c r="F10" s="77">
        <v>75</v>
      </c>
      <c r="G10" s="77">
        <v>79</v>
      </c>
      <c r="H10" s="77">
        <v>93</v>
      </c>
      <c r="I10" s="77">
        <v>77</v>
      </c>
      <c r="J10" s="89">
        <v>74</v>
      </c>
      <c r="K10" s="94">
        <v>55.5</v>
      </c>
      <c r="L10" s="95">
        <v>53</v>
      </c>
    </row>
    <row r="11" spans="1:12" ht="18" customHeight="1">
      <c r="A11" s="23" t="s">
        <v>15</v>
      </c>
      <c r="B11" s="75" t="s">
        <v>55</v>
      </c>
      <c r="C11" s="75" t="s">
        <v>55</v>
      </c>
      <c r="D11" s="101" t="s">
        <v>55</v>
      </c>
      <c r="E11" s="101" t="s">
        <v>55</v>
      </c>
      <c r="F11" s="101" t="s">
        <v>55</v>
      </c>
      <c r="G11" s="99">
        <v>31.7</v>
      </c>
      <c r="H11" s="99">
        <v>34.22</v>
      </c>
      <c r="I11" s="99">
        <v>32.48</v>
      </c>
      <c r="J11" s="100">
        <v>40.55</v>
      </c>
      <c r="K11" s="94">
        <v>98.28</v>
      </c>
      <c r="L11" s="96">
        <v>114.99</v>
      </c>
    </row>
    <row r="12" spans="1:12" ht="18" customHeight="1" thickBot="1">
      <c r="A12" s="10" t="s">
        <v>38</v>
      </c>
      <c r="B12" s="10">
        <f>SUM(B9:B11)</f>
        <v>594</v>
      </c>
      <c r="C12" s="103" t="s">
        <v>55</v>
      </c>
      <c r="D12" s="97">
        <f aca="true" t="shared" si="0" ref="D12:I12">SUM(D9:D11)</f>
        <v>591.75</v>
      </c>
      <c r="E12" s="97">
        <f t="shared" si="0"/>
        <v>578.6700000000001</v>
      </c>
      <c r="F12" s="97">
        <f t="shared" si="0"/>
        <v>569.5</v>
      </c>
      <c r="G12" s="97">
        <f t="shared" si="0"/>
        <v>591.45</v>
      </c>
      <c r="H12" s="97">
        <f t="shared" si="0"/>
        <v>610.47</v>
      </c>
      <c r="I12" s="97">
        <f t="shared" si="0"/>
        <v>596.48</v>
      </c>
      <c r="J12" s="97">
        <f>SUM(J9:J11)</f>
        <v>586.74</v>
      </c>
      <c r="K12" s="98">
        <f>SUM(K9:K11)</f>
        <v>573.53</v>
      </c>
      <c r="L12" s="97">
        <f>SUM(L9:L11)</f>
        <v>585.74</v>
      </c>
    </row>
    <row r="13" spans="1:11" ht="18" customHeight="1" thickTop="1">
      <c r="A13" s="6" t="s">
        <v>18</v>
      </c>
      <c r="B13" s="70"/>
      <c r="D13" s="69"/>
      <c r="E13" s="69"/>
      <c r="F13" s="69"/>
      <c r="G13" s="70"/>
      <c r="H13" s="71"/>
      <c r="I13" s="71"/>
      <c r="J13" s="71"/>
      <c r="K13" s="7"/>
    </row>
    <row r="14" spans="1:12" ht="18" customHeight="1">
      <c r="A14" s="68" t="s">
        <v>19</v>
      </c>
      <c r="B14" s="75" t="s">
        <v>55</v>
      </c>
      <c r="C14" s="75" t="s">
        <v>55</v>
      </c>
      <c r="D14" s="75" t="s">
        <v>55</v>
      </c>
      <c r="E14" s="75" t="s">
        <v>55</v>
      </c>
      <c r="F14" s="75" t="s">
        <v>55</v>
      </c>
      <c r="G14" s="75" t="s">
        <v>55</v>
      </c>
      <c r="H14" s="75" t="s">
        <v>55</v>
      </c>
      <c r="I14" s="75" t="s">
        <v>55</v>
      </c>
      <c r="J14" s="75" t="s">
        <v>55</v>
      </c>
      <c r="K14" s="51">
        <v>7508.745</v>
      </c>
      <c r="L14" s="44">
        <v>6968.698</v>
      </c>
    </row>
    <row r="15" spans="1:12" ht="18" customHeight="1">
      <c r="A15" s="68" t="s">
        <v>20</v>
      </c>
      <c r="B15" s="75" t="s">
        <v>55</v>
      </c>
      <c r="C15" s="75" t="s">
        <v>55</v>
      </c>
      <c r="D15" s="75" t="s">
        <v>55</v>
      </c>
      <c r="E15" s="75" t="s">
        <v>55</v>
      </c>
      <c r="F15" s="75" t="s">
        <v>55</v>
      </c>
      <c r="G15" s="75" t="s">
        <v>55</v>
      </c>
      <c r="H15" s="75" t="s">
        <v>55</v>
      </c>
      <c r="I15" s="75" t="s">
        <v>55</v>
      </c>
      <c r="J15" s="75" t="s">
        <v>55</v>
      </c>
      <c r="K15" s="51">
        <v>16186.072</v>
      </c>
      <c r="L15" s="14">
        <v>17664</v>
      </c>
    </row>
    <row r="16" spans="1:12" ht="18" customHeight="1">
      <c r="A16" s="3" t="s">
        <v>22</v>
      </c>
      <c r="B16" s="46">
        <v>13846.44</v>
      </c>
      <c r="C16" s="80" t="s">
        <v>55</v>
      </c>
      <c r="D16" s="74">
        <v>17156.559</v>
      </c>
      <c r="E16" s="74">
        <v>18787.843</v>
      </c>
      <c r="F16" s="74">
        <v>19260.017</v>
      </c>
      <c r="G16" s="74">
        <v>19522.36</v>
      </c>
      <c r="H16" s="74">
        <v>20586.307</v>
      </c>
      <c r="I16" s="74">
        <v>21768.964</v>
      </c>
      <c r="J16" s="46">
        <v>22071.796</v>
      </c>
      <c r="K16" s="54">
        <v>28037.825</v>
      </c>
      <c r="L16" s="46">
        <v>28910.517</v>
      </c>
    </row>
    <row r="17" spans="1:11" ht="18" customHeight="1">
      <c r="A17" t="s">
        <v>13</v>
      </c>
      <c r="D17" s="72"/>
      <c r="E17" s="72"/>
      <c r="F17" s="72"/>
      <c r="G17" s="72"/>
      <c r="H17" s="72"/>
      <c r="I17" s="72"/>
      <c r="K17" s="7"/>
    </row>
    <row r="18" spans="1:12" ht="18" customHeight="1">
      <c r="A18" t="s">
        <v>12</v>
      </c>
      <c r="B18" s="52">
        <v>26049.756</v>
      </c>
      <c r="C18" s="132" t="s">
        <v>55</v>
      </c>
      <c r="D18" s="73">
        <v>26800.701</v>
      </c>
      <c r="E18" s="73">
        <v>26828.774</v>
      </c>
      <c r="F18" s="73">
        <v>27435.293</v>
      </c>
      <c r="G18" s="73">
        <v>26899.58</v>
      </c>
      <c r="H18" s="73">
        <v>27975.144</v>
      </c>
      <c r="I18" s="73">
        <v>29000.57</v>
      </c>
      <c r="J18" s="52">
        <v>28325.203</v>
      </c>
      <c r="K18" s="16">
        <v>25158.205</v>
      </c>
      <c r="L18" s="27">
        <v>25959.153000000002</v>
      </c>
    </row>
    <row r="19" spans="1:12" ht="18" customHeight="1">
      <c r="A19" t="s">
        <v>14</v>
      </c>
      <c r="B19" s="52">
        <v>1013.724</v>
      </c>
      <c r="C19" s="132" t="s">
        <v>55</v>
      </c>
      <c r="D19" s="73">
        <v>1978.1</v>
      </c>
      <c r="E19" s="73">
        <v>2059.137</v>
      </c>
      <c r="F19" s="73">
        <v>2188.4</v>
      </c>
      <c r="G19" s="73">
        <v>2276.47</v>
      </c>
      <c r="H19" s="73">
        <v>3074.013</v>
      </c>
      <c r="I19" s="73">
        <v>2513.973</v>
      </c>
      <c r="J19" s="14">
        <v>2312.351</v>
      </c>
      <c r="K19" s="16">
        <v>1848.8</v>
      </c>
      <c r="L19" s="14">
        <v>1816.449</v>
      </c>
    </row>
    <row r="20" spans="1:12" ht="18" customHeight="1">
      <c r="A20" s="23" t="s">
        <v>15</v>
      </c>
      <c r="B20" s="132" t="s">
        <v>55</v>
      </c>
      <c r="C20" s="132" t="s">
        <v>55</v>
      </c>
      <c r="D20" s="132" t="s">
        <v>55</v>
      </c>
      <c r="E20" s="132" t="s">
        <v>55</v>
      </c>
      <c r="F20" s="132" t="s">
        <v>55</v>
      </c>
      <c r="G20" s="73">
        <v>525.516</v>
      </c>
      <c r="H20" s="73">
        <v>701.333</v>
      </c>
      <c r="I20" s="73">
        <v>760.415</v>
      </c>
      <c r="J20" s="27">
        <v>955.135</v>
      </c>
      <c r="K20" s="16">
        <v>1108.027</v>
      </c>
      <c r="L20" s="27">
        <v>1296.3690000000001</v>
      </c>
    </row>
    <row r="21" spans="1:12" ht="18" customHeight="1" thickBot="1">
      <c r="A21" s="11" t="s">
        <v>38</v>
      </c>
      <c r="B21" s="79">
        <f>SUM(B18:B20)</f>
        <v>27063.48</v>
      </c>
      <c r="C21" s="133" t="s">
        <v>55</v>
      </c>
      <c r="D21" s="79">
        <f aca="true" t="shared" si="1" ref="D21:I21">SUM(D18:D20)</f>
        <v>28778.801</v>
      </c>
      <c r="E21" s="79">
        <f t="shared" si="1"/>
        <v>28887.911</v>
      </c>
      <c r="F21" s="79">
        <f t="shared" si="1"/>
        <v>29623.693000000003</v>
      </c>
      <c r="G21" s="79">
        <f t="shared" si="1"/>
        <v>29701.566000000003</v>
      </c>
      <c r="H21" s="79">
        <f t="shared" si="1"/>
        <v>31750.489999999998</v>
      </c>
      <c r="I21" s="79">
        <f t="shared" si="1"/>
        <v>32274.958</v>
      </c>
      <c r="J21" s="79">
        <f>SUM(J18:J20)</f>
        <v>31592.689</v>
      </c>
      <c r="K21" s="134">
        <f>SUM(K18:K20)</f>
        <v>28115.032</v>
      </c>
      <c r="L21" s="79">
        <f>SUM(L18:L20)</f>
        <v>29071.971</v>
      </c>
    </row>
    <row r="23" ht="12.75">
      <c r="A23" t="s">
        <v>21</v>
      </c>
    </row>
    <row r="24" ht="12.75">
      <c r="A24" t="s">
        <v>23</v>
      </c>
    </row>
    <row r="25" ht="12.75">
      <c r="A25" t="s">
        <v>25</v>
      </c>
    </row>
    <row r="26" ht="12.75">
      <c r="A26" t="s">
        <v>27</v>
      </c>
    </row>
    <row r="27" spans="1:10" ht="12.75">
      <c r="A27" t="s">
        <v>37</v>
      </c>
      <c r="B27" s="82"/>
      <c r="D27" s="81"/>
      <c r="E27" s="81"/>
      <c r="F27" s="81"/>
      <c r="G27" s="82"/>
      <c r="H27" s="82"/>
      <c r="I27" s="82"/>
      <c r="J27" s="82"/>
    </row>
    <row r="28" spans="2:10" ht="12.75">
      <c r="B28" s="81"/>
      <c r="D28" s="81"/>
      <c r="E28" s="82"/>
      <c r="F28" s="82"/>
      <c r="G28" s="82"/>
      <c r="H28" s="82"/>
      <c r="I28" s="82"/>
      <c r="J28" s="82"/>
    </row>
    <row r="29" ht="15.75">
      <c r="A29" s="1" t="s">
        <v>8</v>
      </c>
    </row>
    <row r="30" ht="12.75">
      <c r="A30" s="6" t="s">
        <v>26</v>
      </c>
    </row>
    <row r="31" spans="1:12" ht="12.75">
      <c r="A31" s="3" t="s">
        <v>39</v>
      </c>
      <c r="B31" s="125">
        <v>1995</v>
      </c>
      <c r="C31" s="125">
        <v>1996</v>
      </c>
      <c r="D31" s="125">
        <v>1999</v>
      </c>
      <c r="E31" s="125">
        <v>2000</v>
      </c>
      <c r="F31" s="125">
        <v>2001</v>
      </c>
      <c r="G31" s="125">
        <v>2002</v>
      </c>
      <c r="H31" s="125">
        <v>2003</v>
      </c>
      <c r="I31" s="125">
        <v>2004</v>
      </c>
      <c r="J31" s="125">
        <v>2005</v>
      </c>
      <c r="K31" s="126">
        <v>2006</v>
      </c>
      <c r="L31" s="125">
        <v>2007</v>
      </c>
    </row>
    <row r="32" spans="1:11" ht="12.75">
      <c r="A32" s="6" t="s">
        <v>17</v>
      </c>
      <c r="C32">
        <v>-98</v>
      </c>
      <c r="D32" s="84"/>
      <c r="E32" s="84"/>
      <c r="F32" s="84"/>
      <c r="G32" s="84"/>
      <c r="H32" s="84"/>
      <c r="I32" s="84"/>
      <c r="K32" s="7"/>
    </row>
    <row r="33" spans="1:11" ht="12.75">
      <c r="A33" s="68" t="s">
        <v>19</v>
      </c>
      <c r="B33" s="60">
        <v>34</v>
      </c>
      <c r="C33" s="75" t="s">
        <v>55</v>
      </c>
      <c r="D33" s="77">
        <v>40.6</v>
      </c>
      <c r="E33" s="77">
        <v>43.5</v>
      </c>
      <c r="F33" s="77">
        <v>45.75</v>
      </c>
      <c r="G33" s="77">
        <v>41.73</v>
      </c>
      <c r="H33" s="77">
        <v>43.58</v>
      </c>
      <c r="I33" s="77">
        <v>44.08</v>
      </c>
      <c r="J33" s="86">
        <v>45.08</v>
      </c>
      <c r="K33" s="7"/>
    </row>
    <row r="34" spans="1:11" ht="12.75">
      <c r="A34" s="68" t="s">
        <v>20</v>
      </c>
      <c r="B34" s="60">
        <v>216.1</v>
      </c>
      <c r="C34" s="75" t="s">
        <v>55</v>
      </c>
      <c r="D34" s="77">
        <v>246.99</v>
      </c>
      <c r="E34" s="77">
        <v>253.99</v>
      </c>
      <c r="F34" s="77">
        <v>249.42</v>
      </c>
      <c r="G34" s="77">
        <v>253.13</v>
      </c>
      <c r="H34" s="77">
        <v>253.87</v>
      </c>
      <c r="I34" s="77">
        <v>267.76</v>
      </c>
      <c r="J34" s="86">
        <v>265.56</v>
      </c>
      <c r="K34" s="7"/>
    </row>
    <row r="35" spans="1:11" ht="12.75">
      <c r="A35" s="23" t="s">
        <v>22</v>
      </c>
      <c r="B35" s="40">
        <v>336.1</v>
      </c>
      <c r="C35" s="75" t="s">
        <v>55</v>
      </c>
      <c r="D35" s="129">
        <v>378.59</v>
      </c>
      <c r="E35" s="129">
        <v>392.73</v>
      </c>
      <c r="F35" s="129">
        <v>394.15</v>
      </c>
      <c r="G35" s="129">
        <v>390.59</v>
      </c>
      <c r="H35" s="129">
        <v>394.11</v>
      </c>
      <c r="I35" s="129">
        <v>408.4</v>
      </c>
      <c r="J35" s="102">
        <v>411.8</v>
      </c>
      <c r="K35" s="7"/>
    </row>
    <row r="36" spans="1:12" ht="12.75">
      <c r="A36" s="68" t="s">
        <v>19</v>
      </c>
      <c r="B36" s="40"/>
      <c r="C36" s="75"/>
      <c r="D36" s="129"/>
      <c r="E36" s="129"/>
      <c r="F36" s="129"/>
      <c r="G36" s="129"/>
      <c r="H36" s="129"/>
      <c r="I36" s="129"/>
      <c r="J36" s="102"/>
      <c r="K36" s="87">
        <v>76.93</v>
      </c>
      <c r="L36" s="88">
        <v>68</v>
      </c>
    </row>
    <row r="37" spans="1:12" ht="12.75">
      <c r="A37" s="68" t="s">
        <v>20</v>
      </c>
      <c r="B37" s="40"/>
      <c r="C37" s="75"/>
      <c r="D37" s="129"/>
      <c r="E37" s="129"/>
      <c r="F37" s="129"/>
      <c r="G37" s="129"/>
      <c r="H37" s="129"/>
      <c r="I37" s="129"/>
      <c r="J37" s="102"/>
      <c r="K37" s="87">
        <v>361.98</v>
      </c>
      <c r="L37" s="89">
        <v>391.23</v>
      </c>
    </row>
    <row r="38" spans="1:12" ht="12.75">
      <c r="A38" s="3" t="s">
        <v>22</v>
      </c>
      <c r="B38" s="61"/>
      <c r="C38" s="80"/>
      <c r="D38" s="85"/>
      <c r="E38" s="85"/>
      <c r="F38" s="85"/>
      <c r="G38" s="85"/>
      <c r="H38" s="85"/>
      <c r="I38" s="85"/>
      <c r="J38" s="130"/>
      <c r="K38" s="91">
        <v>512.91</v>
      </c>
      <c r="L38" s="92">
        <v>531.06</v>
      </c>
    </row>
    <row r="39" spans="1:12" ht="12.75">
      <c r="A39" t="s">
        <v>13</v>
      </c>
      <c r="D39" s="81"/>
      <c r="E39" s="81"/>
      <c r="F39" s="81"/>
      <c r="G39" s="82"/>
      <c r="H39" s="82"/>
      <c r="I39" s="82"/>
      <c r="J39" s="93"/>
      <c r="K39" s="94"/>
      <c r="L39" s="95"/>
    </row>
    <row r="40" spans="1:12" ht="12.75">
      <c r="A40" t="s">
        <v>24</v>
      </c>
      <c r="B40" s="50">
        <v>557</v>
      </c>
      <c r="C40" s="101" t="s">
        <v>55</v>
      </c>
      <c r="D40" s="77">
        <v>516.75</v>
      </c>
      <c r="E40" s="77">
        <v>500.67</v>
      </c>
      <c r="F40" s="77">
        <v>494.5</v>
      </c>
      <c r="G40" s="77">
        <v>480.75</v>
      </c>
      <c r="H40" s="77">
        <v>483.25</v>
      </c>
      <c r="I40" s="77">
        <v>487</v>
      </c>
      <c r="J40" s="89">
        <v>472.19</v>
      </c>
      <c r="K40" s="94"/>
      <c r="L40" s="95"/>
    </row>
    <row r="41" spans="1:12" ht="12.75">
      <c r="A41" s="23" t="s">
        <v>16</v>
      </c>
      <c r="B41" s="23">
        <v>594</v>
      </c>
      <c r="C41" s="101" t="s">
        <v>55</v>
      </c>
      <c r="D41" s="96">
        <v>591.75</v>
      </c>
      <c r="E41" s="96">
        <v>578.67</v>
      </c>
      <c r="F41" s="96">
        <v>569.5</v>
      </c>
      <c r="G41" s="96">
        <v>591.45</v>
      </c>
      <c r="H41" s="96">
        <v>610.47</v>
      </c>
      <c r="I41" s="96">
        <v>596.48</v>
      </c>
      <c r="J41" s="96">
        <v>586.74</v>
      </c>
      <c r="K41" s="94"/>
      <c r="L41" s="95"/>
    </row>
    <row r="42" spans="2:12" ht="12.75">
      <c r="B42" s="50"/>
      <c r="C42" s="101"/>
      <c r="D42" s="77"/>
      <c r="E42" s="77"/>
      <c r="F42" s="77"/>
      <c r="G42" s="77"/>
      <c r="H42" s="77"/>
      <c r="I42" s="77"/>
      <c r="J42" s="89"/>
      <c r="K42" s="94">
        <v>419.75</v>
      </c>
      <c r="L42" s="96">
        <v>417.75</v>
      </c>
    </row>
    <row r="43" spans="1:12" ht="13.5" thickBot="1">
      <c r="A43" s="10"/>
      <c r="B43" s="10"/>
      <c r="C43" s="103"/>
      <c r="D43" s="97"/>
      <c r="E43" s="97"/>
      <c r="F43" s="97"/>
      <c r="G43" s="97"/>
      <c r="H43" s="97"/>
      <c r="I43" s="97"/>
      <c r="J43" s="97"/>
      <c r="K43" s="98">
        <v>573.53</v>
      </c>
      <c r="L43" s="97">
        <v>585.74</v>
      </c>
    </row>
    <row r="44" ht="13.5" thickTop="1"/>
    <row r="64" ht="15.75">
      <c r="A64" s="1" t="s">
        <v>9</v>
      </c>
    </row>
    <row r="65" ht="12.75">
      <c r="A65" s="6" t="s">
        <v>26</v>
      </c>
    </row>
    <row r="66" spans="1:12" ht="12.75">
      <c r="A66" s="3" t="s">
        <v>39</v>
      </c>
      <c r="B66" s="125">
        <v>1995</v>
      </c>
      <c r="C66" s="125">
        <v>1996</v>
      </c>
      <c r="D66" s="125">
        <v>1999</v>
      </c>
      <c r="E66" s="125">
        <v>2000</v>
      </c>
      <c r="F66" s="125">
        <v>2001</v>
      </c>
      <c r="G66" s="125">
        <v>2002</v>
      </c>
      <c r="H66" s="125">
        <v>2003</v>
      </c>
      <c r="I66" s="125">
        <v>2004</v>
      </c>
      <c r="J66" s="125">
        <v>2005</v>
      </c>
      <c r="K66" s="126">
        <v>2006</v>
      </c>
      <c r="L66" s="125">
        <v>2007</v>
      </c>
    </row>
    <row r="67" spans="1:11" ht="12.75">
      <c r="A67" s="6" t="s">
        <v>18</v>
      </c>
      <c r="B67" s="70"/>
      <c r="D67" s="69"/>
      <c r="E67" s="69"/>
      <c r="F67" s="69"/>
      <c r="G67" s="70"/>
      <c r="H67" s="71"/>
      <c r="I67" s="71"/>
      <c r="J67" s="71"/>
      <c r="K67" s="7"/>
    </row>
    <row r="68" spans="1:11" ht="12.75">
      <c r="A68" s="23" t="s">
        <v>22</v>
      </c>
      <c r="B68" s="44">
        <v>13846.44</v>
      </c>
      <c r="C68" s="75" t="s">
        <v>55</v>
      </c>
      <c r="D68" s="131">
        <v>17156.559</v>
      </c>
      <c r="E68" s="131">
        <v>18787.843</v>
      </c>
      <c r="F68" s="131">
        <v>19260.017</v>
      </c>
      <c r="G68" s="131">
        <v>19522.36</v>
      </c>
      <c r="H68" s="131">
        <v>20586.307</v>
      </c>
      <c r="I68" s="131">
        <v>21768.964</v>
      </c>
      <c r="J68" s="44">
        <v>22071.796</v>
      </c>
      <c r="K68" s="7"/>
    </row>
    <row r="69" spans="1:12" ht="12.75">
      <c r="A69" s="68" t="s">
        <v>19</v>
      </c>
      <c r="B69" s="75"/>
      <c r="C69" s="75"/>
      <c r="D69" s="75"/>
      <c r="E69" s="75"/>
      <c r="F69" s="75"/>
      <c r="G69" s="75"/>
      <c r="H69" s="75"/>
      <c r="I69" s="75"/>
      <c r="J69" s="75"/>
      <c r="K69" s="51">
        <v>7508.745</v>
      </c>
      <c r="L69" s="44">
        <v>6968.698</v>
      </c>
    </row>
    <row r="70" spans="1:12" ht="12.75">
      <c r="A70" s="68" t="s">
        <v>20</v>
      </c>
      <c r="B70" s="75"/>
      <c r="C70" s="75"/>
      <c r="D70" s="75"/>
      <c r="E70" s="75"/>
      <c r="F70" s="75"/>
      <c r="G70" s="75"/>
      <c r="H70" s="75"/>
      <c r="I70" s="75"/>
      <c r="J70" s="75"/>
      <c r="K70" s="51">
        <v>16186.072</v>
      </c>
      <c r="L70" s="14">
        <v>17664</v>
      </c>
    </row>
    <row r="71" spans="1:12" ht="12.75">
      <c r="A71" s="3" t="s">
        <v>22</v>
      </c>
      <c r="B71" s="80"/>
      <c r="C71" s="80"/>
      <c r="D71" s="80"/>
      <c r="E71" s="80"/>
      <c r="F71" s="80"/>
      <c r="G71" s="80"/>
      <c r="H71" s="80"/>
      <c r="I71" s="80"/>
      <c r="J71" s="80"/>
      <c r="K71" s="54">
        <v>28037.825</v>
      </c>
      <c r="L71" s="46">
        <v>28910.517</v>
      </c>
    </row>
    <row r="72" spans="1:11" ht="12.75">
      <c r="A72" t="s">
        <v>13</v>
      </c>
      <c r="D72" s="72"/>
      <c r="E72" s="72"/>
      <c r="F72" s="72"/>
      <c r="G72" s="72"/>
      <c r="H72" s="72"/>
      <c r="I72" s="72"/>
      <c r="K72" s="7"/>
    </row>
    <row r="73" spans="1:12" ht="12.75">
      <c r="A73" t="s">
        <v>12</v>
      </c>
      <c r="B73" s="52">
        <v>26049.756</v>
      </c>
      <c r="C73" s="75" t="s">
        <v>55</v>
      </c>
      <c r="D73" s="76">
        <v>26800.701</v>
      </c>
      <c r="E73" s="76">
        <v>26828.774</v>
      </c>
      <c r="F73" s="76">
        <v>27435.293</v>
      </c>
      <c r="G73" s="76">
        <v>26899.58</v>
      </c>
      <c r="H73" s="73">
        <v>27975.144</v>
      </c>
      <c r="I73" s="73">
        <v>29000.57</v>
      </c>
      <c r="J73" s="52">
        <v>28325.203</v>
      </c>
      <c r="K73" s="16"/>
      <c r="L73" s="27"/>
    </row>
    <row r="74" spans="1:12" ht="12.75">
      <c r="A74" s="23" t="s">
        <v>16</v>
      </c>
      <c r="B74" s="27">
        <v>27063.48</v>
      </c>
      <c r="C74" s="132" t="s">
        <v>55</v>
      </c>
      <c r="D74" s="27">
        <v>28778.801</v>
      </c>
      <c r="E74" s="27">
        <v>28887.911</v>
      </c>
      <c r="F74" s="27">
        <v>29623.693000000003</v>
      </c>
      <c r="G74" s="27">
        <v>29701.566000000003</v>
      </c>
      <c r="H74" s="27">
        <v>31750.49</v>
      </c>
      <c r="I74" s="27">
        <v>32274.958</v>
      </c>
      <c r="J74" s="27">
        <v>31592.689</v>
      </c>
      <c r="K74" s="16"/>
      <c r="L74" s="14"/>
    </row>
    <row r="75" spans="1:12" ht="12.75">
      <c r="A75" t="s">
        <v>12</v>
      </c>
      <c r="B75" s="75"/>
      <c r="C75" s="75"/>
      <c r="D75" s="75"/>
      <c r="E75" s="75"/>
      <c r="F75" s="75"/>
      <c r="G75" s="78"/>
      <c r="H75" s="78"/>
      <c r="I75" s="78"/>
      <c r="J75" s="27"/>
      <c r="K75" s="16">
        <v>25158.205</v>
      </c>
      <c r="L75" s="27">
        <v>25959.153000000002</v>
      </c>
    </row>
    <row r="76" spans="1:12" ht="13.5" thickBot="1">
      <c r="A76" s="11" t="s">
        <v>16</v>
      </c>
      <c r="B76" s="79"/>
      <c r="C76" s="133"/>
      <c r="D76" s="79"/>
      <c r="E76" s="79"/>
      <c r="F76" s="79"/>
      <c r="G76" s="79"/>
      <c r="H76" s="79"/>
      <c r="I76" s="79"/>
      <c r="J76" s="79"/>
      <c r="K76" s="134">
        <v>28115.032</v>
      </c>
      <c r="L76" s="79">
        <v>29071.971</v>
      </c>
    </row>
  </sheetData>
  <printOptions/>
  <pageMargins left="0.5" right="0.5" top="0.75" bottom="0.75" header="0.5" footer="0.5"/>
  <pageSetup fitToHeight="1" fitToWidth="1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F5" sqref="F5:G36"/>
    </sheetView>
  </sheetViews>
  <sheetFormatPr defaultColWidth="11.00390625" defaultRowHeight="12.75"/>
  <cols>
    <col min="1" max="1" width="20.00390625" style="0" customWidth="1"/>
    <col min="2" max="3" width="7.75390625" style="0" customWidth="1"/>
    <col min="4" max="5" width="8.625" style="0" customWidth="1"/>
    <col min="6" max="7" width="8.00390625" style="0" customWidth="1"/>
  </cols>
  <sheetData>
    <row r="1" ht="16.5" customHeight="1">
      <c r="A1" s="1" t="s">
        <v>1</v>
      </c>
    </row>
    <row r="2" spans="1:7" ht="15.75" customHeight="1">
      <c r="A2" t="s">
        <v>68</v>
      </c>
      <c r="B2" s="141" t="s">
        <v>2</v>
      </c>
      <c r="C2" s="141"/>
      <c r="D2" s="142" t="s">
        <v>3</v>
      </c>
      <c r="E2" s="143"/>
      <c r="F2" s="142" t="s">
        <v>4</v>
      </c>
      <c r="G2" s="143"/>
    </row>
    <row r="3" spans="1:7" ht="15.75" customHeight="1">
      <c r="A3" s="3" t="s">
        <v>41</v>
      </c>
      <c r="B3" s="4">
        <v>2006</v>
      </c>
      <c r="C3" s="4">
        <v>2007</v>
      </c>
      <c r="D3" s="4">
        <v>2006</v>
      </c>
      <c r="E3" s="4">
        <v>2007</v>
      </c>
      <c r="F3" s="4">
        <v>2006</v>
      </c>
      <c r="G3" s="4">
        <v>2007</v>
      </c>
    </row>
    <row r="4" spans="1:3" ht="15.75" customHeight="1">
      <c r="A4" s="6" t="s">
        <v>73</v>
      </c>
      <c r="B4" s="23"/>
      <c r="C4" s="23"/>
    </row>
    <row r="5" spans="1:7" ht="15.75" customHeight="1">
      <c r="A5" t="s">
        <v>49</v>
      </c>
      <c r="B5" s="39">
        <v>34</v>
      </c>
      <c r="C5" s="39">
        <v>32</v>
      </c>
      <c r="D5">
        <v>8.93</v>
      </c>
      <c r="E5">
        <v>5</v>
      </c>
      <c r="F5">
        <f>B5+D5</f>
        <v>42.93</v>
      </c>
      <c r="G5">
        <f>C5+E5</f>
        <v>37</v>
      </c>
    </row>
    <row r="6" spans="1:7" ht="15.75" customHeight="1">
      <c r="A6" t="s">
        <v>46</v>
      </c>
      <c r="B6" s="39">
        <v>34</v>
      </c>
      <c r="C6" s="39">
        <v>31</v>
      </c>
      <c r="D6">
        <v>0</v>
      </c>
      <c r="E6">
        <v>0</v>
      </c>
      <c r="F6">
        <f aca="true" t="shared" si="0" ref="F6:F12">B6+D6</f>
        <v>34</v>
      </c>
      <c r="G6">
        <f aca="true" t="shared" si="1" ref="G6:G12">C6+E6</f>
        <v>31</v>
      </c>
    </row>
    <row r="7" spans="1:7" ht="15.75" customHeight="1">
      <c r="A7" t="s">
        <v>71</v>
      </c>
      <c r="B7" s="39">
        <f>B5+B6</f>
        <v>68</v>
      </c>
      <c r="C7" s="39">
        <f>C5+C6</f>
        <v>63</v>
      </c>
      <c r="D7" s="39">
        <f>D5+D6</f>
        <v>8.93</v>
      </c>
      <c r="E7" s="39">
        <f>E5+E6</f>
        <v>5</v>
      </c>
      <c r="F7">
        <f t="shared" si="0"/>
        <v>76.93</v>
      </c>
      <c r="G7">
        <f t="shared" si="1"/>
        <v>68</v>
      </c>
    </row>
    <row r="8" spans="1:7" ht="15.75" customHeight="1">
      <c r="A8" t="s">
        <v>47</v>
      </c>
      <c r="B8" s="40">
        <v>32</v>
      </c>
      <c r="C8" s="39">
        <v>30</v>
      </c>
      <c r="D8">
        <v>1</v>
      </c>
      <c r="E8">
        <v>2</v>
      </c>
      <c r="F8">
        <f t="shared" si="0"/>
        <v>33</v>
      </c>
      <c r="G8">
        <f t="shared" si="1"/>
        <v>32</v>
      </c>
    </row>
    <row r="9" spans="1:7" ht="15.75" customHeight="1">
      <c r="A9" t="s">
        <v>48</v>
      </c>
      <c r="B9" s="40">
        <v>3</v>
      </c>
      <c r="C9" s="39">
        <v>4</v>
      </c>
      <c r="D9">
        <v>4</v>
      </c>
      <c r="E9">
        <v>4.83</v>
      </c>
      <c r="F9">
        <f t="shared" si="0"/>
        <v>7</v>
      </c>
      <c r="G9">
        <f t="shared" si="1"/>
        <v>8.83</v>
      </c>
    </row>
    <row r="10" spans="1:7" ht="15.75" customHeight="1">
      <c r="A10" t="s">
        <v>50</v>
      </c>
      <c r="B10" s="39">
        <v>328.98</v>
      </c>
      <c r="C10" s="39">
        <v>329.48</v>
      </c>
      <c r="D10">
        <v>33</v>
      </c>
      <c r="E10">
        <v>47.75</v>
      </c>
      <c r="F10">
        <f t="shared" si="0"/>
        <v>361.98</v>
      </c>
      <c r="G10">
        <f t="shared" si="1"/>
        <v>377.23</v>
      </c>
    </row>
    <row r="11" spans="1:7" ht="15.75" customHeight="1">
      <c r="A11" t="s">
        <v>51</v>
      </c>
      <c r="B11" s="41"/>
      <c r="C11" s="39">
        <v>14</v>
      </c>
      <c r="E11" s="2"/>
      <c r="F11">
        <f t="shared" si="0"/>
        <v>0</v>
      </c>
      <c r="G11">
        <f t="shared" si="1"/>
        <v>14</v>
      </c>
    </row>
    <row r="12" spans="1:7" ht="15.75" customHeight="1">
      <c r="A12" s="3" t="s">
        <v>52</v>
      </c>
      <c r="B12" s="42">
        <f>SUM(B6:B11)</f>
        <v>465.98</v>
      </c>
      <c r="C12" s="42">
        <f>SUM(C6:C11)</f>
        <v>471.48</v>
      </c>
      <c r="D12" s="42">
        <f>SUM(D6:D11)</f>
        <v>46.93</v>
      </c>
      <c r="E12" s="42">
        <f>SUM(E6:E11)</f>
        <v>59.58</v>
      </c>
      <c r="F12" s="3">
        <f t="shared" si="0"/>
        <v>512.91</v>
      </c>
      <c r="G12" s="3">
        <f t="shared" si="1"/>
        <v>531.0600000000001</v>
      </c>
    </row>
    <row r="13" spans="1:7" ht="15.75" customHeight="1">
      <c r="A13" t="s">
        <v>53</v>
      </c>
      <c r="B13" s="39">
        <v>395.75</v>
      </c>
      <c r="C13" s="39">
        <v>392.75</v>
      </c>
      <c r="D13">
        <v>2</v>
      </c>
      <c r="E13" s="38">
        <v>2</v>
      </c>
      <c r="F13">
        <f aca="true" t="shared" si="2" ref="F13:G19">B13+D13</f>
        <v>397.75</v>
      </c>
      <c r="G13">
        <f t="shared" si="2"/>
        <v>394.75</v>
      </c>
    </row>
    <row r="14" spans="1:7" ht="15.75" customHeight="1">
      <c r="A14" t="s">
        <v>57</v>
      </c>
      <c r="B14" s="39">
        <v>22</v>
      </c>
      <c r="C14" s="39">
        <v>23</v>
      </c>
      <c r="F14">
        <f t="shared" si="2"/>
        <v>22</v>
      </c>
      <c r="G14">
        <f t="shared" si="2"/>
        <v>23</v>
      </c>
    </row>
    <row r="15" spans="1:7" ht="15.75" customHeight="1">
      <c r="A15" t="s">
        <v>54</v>
      </c>
      <c r="B15" s="40">
        <v>55.61</v>
      </c>
      <c r="C15" s="39">
        <v>64.99</v>
      </c>
      <c r="F15">
        <f t="shared" si="2"/>
        <v>55.61</v>
      </c>
      <c r="G15">
        <f t="shared" si="2"/>
        <v>64.99</v>
      </c>
    </row>
    <row r="16" spans="1:7" ht="15.75" customHeight="1">
      <c r="A16" t="s">
        <v>56</v>
      </c>
      <c r="B16" s="40">
        <v>42.67</v>
      </c>
      <c r="C16" s="39">
        <v>50</v>
      </c>
      <c r="F16">
        <f t="shared" si="2"/>
        <v>42.67</v>
      </c>
      <c r="G16">
        <f t="shared" si="2"/>
        <v>50</v>
      </c>
    </row>
    <row r="17" spans="1:7" ht="15.75" customHeight="1">
      <c r="A17" t="s">
        <v>58</v>
      </c>
      <c r="B17" s="39">
        <v>55.5</v>
      </c>
      <c r="C17" s="39">
        <v>53</v>
      </c>
      <c r="F17">
        <f t="shared" si="2"/>
        <v>55.5</v>
      </c>
      <c r="G17">
        <f t="shared" si="2"/>
        <v>53</v>
      </c>
    </row>
    <row r="18" spans="1:7" ht="15.75" customHeight="1">
      <c r="A18" s="3" t="s">
        <v>59</v>
      </c>
      <c r="B18" s="42">
        <f>SUM(B13:B17)</f>
        <v>571.53</v>
      </c>
      <c r="C18" s="42">
        <f>SUM(C13:C17)</f>
        <v>583.74</v>
      </c>
      <c r="D18" s="42">
        <f>SUM(D13:D17)</f>
        <v>2</v>
      </c>
      <c r="E18" s="42">
        <f>SUM(E13:E17)</f>
        <v>2</v>
      </c>
      <c r="F18" s="3">
        <f t="shared" si="2"/>
        <v>573.53</v>
      </c>
      <c r="G18" s="3">
        <f t="shared" si="2"/>
        <v>585.74</v>
      </c>
    </row>
    <row r="19" spans="1:7" ht="15.75" customHeight="1">
      <c r="A19" t="s">
        <v>60</v>
      </c>
      <c r="B19" s="40">
        <v>718</v>
      </c>
      <c r="C19" s="39">
        <v>691.08</v>
      </c>
      <c r="D19">
        <v>58.1</v>
      </c>
      <c r="E19">
        <v>69.35</v>
      </c>
      <c r="F19">
        <f t="shared" si="2"/>
        <v>776.1</v>
      </c>
      <c r="G19">
        <f t="shared" si="2"/>
        <v>760.4300000000001</v>
      </c>
    </row>
    <row r="20" spans="1:7" ht="15.75" customHeight="1" thickBot="1">
      <c r="A20" s="10"/>
      <c r="B20" s="43"/>
      <c r="C20" s="43"/>
      <c r="D20" s="10"/>
      <c r="E20" s="10"/>
      <c r="F20" s="10"/>
      <c r="G20" s="10"/>
    </row>
    <row r="21" spans="1:3" ht="15.75" customHeight="1" thickTop="1">
      <c r="A21" s="6" t="s">
        <v>74</v>
      </c>
      <c r="B21" s="39"/>
      <c r="C21" s="39"/>
    </row>
    <row r="22" spans="1:7" ht="15.75" customHeight="1">
      <c r="A22" t="s">
        <v>49</v>
      </c>
      <c r="B22" s="44">
        <v>3933.274</v>
      </c>
      <c r="C22" s="44">
        <v>3906.747</v>
      </c>
      <c r="D22" s="14">
        <v>934.267</v>
      </c>
      <c r="E22" s="14">
        <v>503.14</v>
      </c>
      <c r="F22" s="14">
        <f aca="true" t="shared" si="3" ref="F22:F28">B22+D22</f>
        <v>4867.541</v>
      </c>
      <c r="G22" s="14">
        <f aca="true" t="shared" si="4" ref="G22:G28">C22+E22</f>
        <v>4409.887</v>
      </c>
    </row>
    <row r="23" spans="1:7" ht="15.75" customHeight="1">
      <c r="A23" t="s">
        <v>46</v>
      </c>
      <c r="B23" s="44">
        <v>2641.204</v>
      </c>
      <c r="C23" s="44">
        <v>2558.811</v>
      </c>
      <c r="D23" s="14">
        <v>0</v>
      </c>
      <c r="E23" s="14">
        <v>0</v>
      </c>
      <c r="F23" s="14">
        <f t="shared" si="3"/>
        <v>2641.204</v>
      </c>
      <c r="G23" s="14">
        <f t="shared" si="4"/>
        <v>2558.811</v>
      </c>
    </row>
    <row r="24" spans="1:7" ht="15.75" customHeight="1">
      <c r="A24" t="s">
        <v>71</v>
      </c>
      <c r="B24" s="44">
        <f>B22+B23</f>
        <v>6574.478</v>
      </c>
      <c r="C24" s="44">
        <f>C22+C23</f>
        <v>6465.558</v>
      </c>
      <c r="D24" s="44">
        <f>D22+D23</f>
        <v>934.267</v>
      </c>
      <c r="E24" s="44">
        <f>E22+E23</f>
        <v>503.14</v>
      </c>
      <c r="F24" s="14">
        <f t="shared" si="3"/>
        <v>7508.745</v>
      </c>
      <c r="G24" s="14">
        <f t="shared" si="4"/>
        <v>6968.698</v>
      </c>
    </row>
    <row r="25" spans="1:7" ht="15.75" customHeight="1">
      <c r="A25" t="s">
        <v>47</v>
      </c>
      <c r="B25" s="44">
        <v>1484.097</v>
      </c>
      <c r="C25" s="44">
        <v>1441.234</v>
      </c>
      <c r="D25" s="14">
        <v>45</v>
      </c>
      <c r="E25" s="14">
        <v>70.596</v>
      </c>
      <c r="F25" s="14">
        <f t="shared" si="3"/>
        <v>1529.097</v>
      </c>
      <c r="G25" s="14">
        <f t="shared" si="4"/>
        <v>1511.83</v>
      </c>
    </row>
    <row r="26" spans="1:7" ht="15.75" customHeight="1">
      <c r="A26" t="s">
        <v>48</v>
      </c>
      <c r="B26" s="44">
        <v>73.718</v>
      </c>
      <c r="C26" s="44">
        <v>99.686</v>
      </c>
      <c r="D26" s="14">
        <v>98.989</v>
      </c>
      <c r="E26" s="14">
        <v>107.189</v>
      </c>
      <c r="F26" s="14">
        <f t="shared" si="3"/>
        <v>172.707</v>
      </c>
      <c r="G26" s="14">
        <f t="shared" si="4"/>
        <v>206.875</v>
      </c>
    </row>
    <row r="27" spans="1:7" ht="15.75" customHeight="1">
      <c r="A27" t="s">
        <v>50</v>
      </c>
      <c r="B27" s="44">
        <v>14633.484</v>
      </c>
      <c r="C27" s="44">
        <v>15015.946</v>
      </c>
      <c r="D27" s="14">
        <v>1552.588</v>
      </c>
      <c r="E27" s="14">
        <v>2393.018</v>
      </c>
      <c r="F27" s="14">
        <f t="shared" si="3"/>
        <v>16186.072</v>
      </c>
      <c r="G27" s="14">
        <f t="shared" si="4"/>
        <v>17408.964</v>
      </c>
    </row>
    <row r="28" spans="1:7" ht="15.75" customHeight="1">
      <c r="A28" t="s">
        <v>51</v>
      </c>
      <c r="B28" s="45"/>
      <c r="C28" s="44">
        <v>255.339</v>
      </c>
      <c r="D28" s="15"/>
      <c r="E28" s="15"/>
      <c r="F28" s="14">
        <f t="shared" si="3"/>
        <v>0</v>
      </c>
      <c r="G28" s="14">
        <f t="shared" si="4"/>
        <v>255.339</v>
      </c>
    </row>
    <row r="29" spans="1:7" ht="15.75" customHeight="1">
      <c r="A29" s="3" t="s">
        <v>52</v>
      </c>
      <c r="B29" s="46">
        <f>SUM(B23:B28)</f>
        <v>25406.981</v>
      </c>
      <c r="C29" s="46">
        <f>SUM(C23:C28)</f>
        <v>25836.574</v>
      </c>
      <c r="D29" s="46">
        <f>SUM(D23:D28)</f>
        <v>2630.844</v>
      </c>
      <c r="E29" s="46">
        <f>SUM(E23:E28)</f>
        <v>3073.943</v>
      </c>
      <c r="F29" s="13">
        <f aca="true" t="shared" si="5" ref="F29:G36">B29+D29</f>
        <v>28037.825</v>
      </c>
      <c r="G29" s="13">
        <f t="shared" si="5"/>
        <v>28910.517</v>
      </c>
    </row>
    <row r="30" spans="1:7" ht="15.75" customHeight="1">
      <c r="A30" t="s">
        <v>53</v>
      </c>
      <c r="B30" s="44">
        <v>23769.916</v>
      </c>
      <c r="C30" s="44">
        <v>24323.848</v>
      </c>
      <c r="D30" s="14">
        <v>0</v>
      </c>
      <c r="E30" s="48">
        <v>101.154</v>
      </c>
      <c r="F30" s="14">
        <f t="shared" si="5"/>
        <v>23769.916</v>
      </c>
      <c r="G30" s="14">
        <f t="shared" si="5"/>
        <v>24425.002</v>
      </c>
    </row>
    <row r="31" spans="1:7" ht="15.75" customHeight="1">
      <c r="A31" t="s">
        <v>57</v>
      </c>
      <c r="B31" s="44">
        <v>1388.289</v>
      </c>
      <c r="C31" s="44">
        <v>1534.151</v>
      </c>
      <c r="D31" s="14"/>
      <c r="E31" s="14"/>
      <c r="F31" s="14">
        <f t="shared" si="5"/>
        <v>1388.289</v>
      </c>
      <c r="G31" s="14">
        <f t="shared" si="5"/>
        <v>1534.151</v>
      </c>
    </row>
    <row r="32" spans="1:7" ht="15.75" customHeight="1">
      <c r="A32" t="s">
        <v>54</v>
      </c>
      <c r="B32" s="44">
        <v>634.455</v>
      </c>
      <c r="C32" s="44">
        <v>689.254</v>
      </c>
      <c r="D32" s="14"/>
      <c r="E32" s="14"/>
      <c r="F32" s="14">
        <f t="shared" si="5"/>
        <v>634.455</v>
      </c>
      <c r="G32" s="14">
        <f t="shared" si="5"/>
        <v>689.254</v>
      </c>
    </row>
    <row r="33" spans="1:7" ht="15.75" customHeight="1">
      <c r="A33" t="s">
        <v>56</v>
      </c>
      <c r="B33" s="44">
        <v>473.572</v>
      </c>
      <c r="C33" s="44">
        <v>607.115</v>
      </c>
      <c r="D33" s="14"/>
      <c r="E33" s="14"/>
      <c r="F33" s="14">
        <f t="shared" si="5"/>
        <v>473.572</v>
      </c>
      <c r="G33" s="14">
        <f t="shared" si="5"/>
        <v>607.115</v>
      </c>
    </row>
    <row r="34" spans="1:7" ht="15.75" customHeight="1">
      <c r="A34" t="s">
        <v>58</v>
      </c>
      <c r="B34" s="44">
        <v>1848.8</v>
      </c>
      <c r="C34" s="44">
        <v>1816.449</v>
      </c>
      <c r="D34" s="14"/>
      <c r="E34" s="14"/>
      <c r="F34" s="14">
        <f t="shared" si="5"/>
        <v>1848.8</v>
      </c>
      <c r="G34" s="14">
        <f t="shared" si="5"/>
        <v>1816.449</v>
      </c>
    </row>
    <row r="35" spans="1:7" ht="15.75" customHeight="1">
      <c r="A35" s="3" t="s">
        <v>59</v>
      </c>
      <c r="B35" s="47">
        <f>SUM(B30:B34)</f>
        <v>28115.032000000003</v>
      </c>
      <c r="C35" s="46">
        <f>SUM(C30:C34)</f>
        <v>28970.817000000006</v>
      </c>
      <c r="D35" s="46">
        <f>SUM(D30:D34)</f>
        <v>0</v>
      </c>
      <c r="E35" s="46">
        <f>SUM(E30:E34)</f>
        <v>101.154</v>
      </c>
      <c r="F35" s="13">
        <f t="shared" si="5"/>
        <v>28115.032000000003</v>
      </c>
      <c r="G35" s="13">
        <f t="shared" si="5"/>
        <v>29071.971000000005</v>
      </c>
    </row>
    <row r="36" spans="1:7" ht="15.75" customHeight="1" thickBot="1">
      <c r="A36" s="11" t="s">
        <v>60</v>
      </c>
      <c r="B36" s="20">
        <v>16990.119</v>
      </c>
      <c r="C36" s="20">
        <v>16767.974</v>
      </c>
      <c r="D36" s="30">
        <v>1203.855</v>
      </c>
      <c r="E36" s="30">
        <v>1455.9640000000002</v>
      </c>
      <c r="F36" s="30">
        <f t="shared" si="5"/>
        <v>18193.974</v>
      </c>
      <c r="G36" s="30">
        <f t="shared" si="5"/>
        <v>18223.938</v>
      </c>
    </row>
  </sheetData>
  <mergeCells count="3"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R/Lotspeich</dc:creator>
  <cp:keywords/>
  <dc:description/>
  <cp:lastModifiedBy>Richard Lotspeich</cp:lastModifiedBy>
  <cp:lastPrinted>2008-03-27T14:41:35Z</cp:lastPrinted>
  <dcterms:created xsi:type="dcterms:W3CDTF">2008-01-28T23:41:33Z</dcterms:created>
  <dcterms:modified xsi:type="dcterms:W3CDTF">2008-03-27T14:44:55Z</dcterms:modified>
  <cp:category/>
  <cp:version/>
  <cp:contentType/>
  <cp:contentStatus/>
</cp:coreProperties>
</file>